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60" windowHeight="8550" activeTab="1"/>
  </bookViews>
  <sheets>
    <sheet name="ТИТУЛЬНИК" sheetId="5" r:id="rId1"/>
    <sheet name="Лист1" sheetId="1" r:id="rId2"/>
    <sheet name="Лист2" sheetId="2" r:id="rId3"/>
    <sheet name="Лист3" sheetId="3" r:id="rId4"/>
    <sheet name="Отчет о совместимости" sheetId="4" r:id="rId5"/>
  </sheets>
  <calcPr calcId="124519" refMode="R1C1"/>
</workbook>
</file>

<file path=xl/calcChain.xml><?xml version="1.0" encoding="utf-8"?>
<calcChain xmlns="http://schemas.openxmlformats.org/spreadsheetml/2006/main">
  <c r="D275" i="1"/>
  <c r="D143"/>
  <c r="D200" l="1"/>
  <c r="D166"/>
  <c r="D111"/>
  <c r="E102"/>
  <c r="F102"/>
  <c r="G102"/>
  <c r="H102"/>
  <c r="I102"/>
  <c r="J102"/>
  <c r="K102"/>
  <c r="L102"/>
  <c r="M102"/>
  <c r="N102"/>
  <c r="O102"/>
  <c r="D102"/>
  <c r="G70"/>
  <c r="G79"/>
  <c r="D79"/>
  <c r="D19"/>
  <c r="E10"/>
  <c r="F10"/>
  <c r="G10"/>
  <c r="H10"/>
  <c r="I10"/>
  <c r="J10"/>
  <c r="K10"/>
  <c r="L10"/>
  <c r="M10"/>
  <c r="N10"/>
  <c r="O10"/>
  <c r="D10"/>
  <c r="D47"/>
  <c r="E38"/>
  <c r="D38"/>
  <c r="G80" l="1"/>
  <c r="D20"/>
  <c r="D112"/>
  <c r="D48"/>
  <c r="D309"/>
  <c r="D241"/>
  <c r="D210"/>
  <c r="D175"/>
  <c r="N382" l="1"/>
  <c r="N380"/>
  <c r="N379"/>
  <c r="N378"/>
  <c r="N377"/>
  <c r="N376"/>
  <c r="N375"/>
  <c r="N374"/>
  <c r="N373"/>
  <c r="N372"/>
  <c r="N371"/>
  <c r="N370"/>
  <c r="N369"/>
  <c r="N368"/>
  <c r="N367"/>
  <c r="N366"/>
  <c r="N365"/>
  <c r="N364"/>
  <c r="N363"/>
  <c r="N362"/>
  <c r="N333"/>
  <c r="F38"/>
  <c r="G38"/>
  <c r="H38"/>
  <c r="I38"/>
  <c r="J38"/>
  <c r="K38"/>
  <c r="L38"/>
  <c r="M38"/>
  <c r="N38"/>
  <c r="O38"/>
  <c r="D176"/>
  <c r="E166"/>
  <c r="F166"/>
  <c r="G166"/>
  <c r="H166"/>
  <c r="I166"/>
  <c r="J166"/>
  <c r="K166"/>
  <c r="L166"/>
  <c r="M166"/>
  <c r="N166"/>
  <c r="O166"/>
  <c r="E309"/>
  <c r="F309"/>
  <c r="G309"/>
  <c r="H309"/>
  <c r="I309"/>
  <c r="J309"/>
  <c r="K309"/>
  <c r="L309"/>
  <c r="M309"/>
  <c r="N309"/>
  <c r="O309"/>
  <c r="D300"/>
  <c r="D310" s="1"/>
  <c r="E300"/>
  <c r="E310" s="1"/>
  <c r="F300"/>
  <c r="F310" s="1"/>
  <c r="G300"/>
  <c r="H300"/>
  <c r="H310" s="1"/>
  <c r="I300"/>
  <c r="I310" s="1"/>
  <c r="J300"/>
  <c r="J310" s="1"/>
  <c r="K300"/>
  <c r="K310" s="1"/>
  <c r="L300"/>
  <c r="L310" s="1"/>
  <c r="M300"/>
  <c r="M310" s="1"/>
  <c r="N300"/>
  <c r="N310" s="1"/>
  <c r="O300"/>
  <c r="O310" s="1"/>
  <c r="E275"/>
  <c r="F275"/>
  <c r="G275"/>
  <c r="H275"/>
  <c r="I275"/>
  <c r="J275"/>
  <c r="K275"/>
  <c r="L275"/>
  <c r="M275"/>
  <c r="N275"/>
  <c r="O275"/>
  <c r="D266"/>
  <c r="D276" s="1"/>
  <c r="E241"/>
  <c r="F241"/>
  <c r="G241"/>
  <c r="H241"/>
  <c r="I241"/>
  <c r="J241"/>
  <c r="K241"/>
  <c r="L241"/>
  <c r="M241"/>
  <c r="N241"/>
  <c r="O241"/>
  <c r="D233"/>
  <c r="D242" s="1"/>
  <c r="E200"/>
  <c r="F200"/>
  <c r="G200"/>
  <c r="H200"/>
  <c r="I200"/>
  <c r="J200"/>
  <c r="K200"/>
  <c r="L200"/>
  <c r="M200"/>
  <c r="N200"/>
  <c r="O200"/>
  <c r="E175"/>
  <c r="F175"/>
  <c r="G175"/>
  <c r="H175"/>
  <c r="I175"/>
  <c r="J175"/>
  <c r="K175"/>
  <c r="L175"/>
  <c r="M175"/>
  <c r="N175"/>
  <c r="O175"/>
  <c r="E134"/>
  <c r="F134"/>
  <c r="G134"/>
  <c r="H134"/>
  <c r="I134"/>
  <c r="J134"/>
  <c r="K134"/>
  <c r="L134"/>
  <c r="M134"/>
  <c r="N134"/>
  <c r="O134"/>
  <c r="D134"/>
  <c r="D144" s="1"/>
  <c r="E79"/>
  <c r="F79"/>
  <c r="H79"/>
  <c r="I79"/>
  <c r="J79"/>
  <c r="K79"/>
  <c r="L79"/>
  <c r="M79"/>
  <c r="N79"/>
  <c r="O79"/>
  <c r="E47"/>
  <c r="E48" s="1"/>
  <c r="F47"/>
  <c r="G47"/>
  <c r="G48" s="1"/>
  <c r="H47"/>
  <c r="I47"/>
  <c r="I48" s="1"/>
  <c r="J47"/>
  <c r="K47"/>
  <c r="K48" s="1"/>
  <c r="L47"/>
  <c r="M47"/>
  <c r="M48" s="1"/>
  <c r="N47"/>
  <c r="O47"/>
  <c r="O48" s="1"/>
  <c r="E19"/>
  <c r="E20" s="1"/>
  <c r="F19"/>
  <c r="G19"/>
  <c r="G20" s="1"/>
  <c r="H19"/>
  <c r="H20" s="1"/>
  <c r="I19"/>
  <c r="I20" s="1"/>
  <c r="J19"/>
  <c r="J20" s="1"/>
  <c r="K19"/>
  <c r="K20" s="1"/>
  <c r="L19"/>
  <c r="L20" s="1"/>
  <c r="M19"/>
  <c r="M20" s="1"/>
  <c r="N19"/>
  <c r="N20" s="1"/>
  <c r="O19"/>
  <c r="O20" s="1"/>
  <c r="F20"/>
  <c r="E143"/>
  <c r="F143"/>
  <c r="G143"/>
  <c r="H143"/>
  <c r="I143"/>
  <c r="J143"/>
  <c r="K143"/>
  <c r="L143"/>
  <c r="M143"/>
  <c r="N143"/>
  <c r="O143"/>
  <c r="N350"/>
  <c r="N349"/>
  <c r="N347"/>
  <c r="N346"/>
  <c r="N345"/>
  <c r="N344"/>
  <c r="N343"/>
  <c r="N342"/>
  <c r="N341"/>
  <c r="N340"/>
  <c r="N339"/>
  <c r="N338"/>
  <c r="N337"/>
  <c r="N336"/>
  <c r="N335"/>
  <c r="N334"/>
  <c r="N332"/>
  <c r="N331"/>
  <c r="N330"/>
  <c r="N329"/>
  <c r="H266"/>
  <c r="E266"/>
  <c r="F266"/>
  <c r="G266"/>
  <c r="I266"/>
  <c r="J266"/>
  <c r="K266"/>
  <c r="L266"/>
  <c r="M266"/>
  <c r="N266"/>
  <c r="O266"/>
  <c r="E233"/>
  <c r="F233"/>
  <c r="G233"/>
  <c r="H233"/>
  <c r="I233"/>
  <c r="J233"/>
  <c r="K233"/>
  <c r="L233"/>
  <c r="M233"/>
  <c r="N233"/>
  <c r="O233"/>
  <c r="E210"/>
  <c r="F210"/>
  <c r="G210"/>
  <c r="H210"/>
  <c r="I210"/>
  <c r="J210"/>
  <c r="K210"/>
  <c r="L210"/>
  <c r="M210"/>
  <c r="N210"/>
  <c r="O210"/>
  <c r="E111"/>
  <c r="F111"/>
  <c r="G111"/>
  <c r="H111"/>
  <c r="I111"/>
  <c r="J111"/>
  <c r="K111"/>
  <c r="L111"/>
  <c r="M111"/>
  <c r="N111"/>
  <c r="O111"/>
  <c r="M70"/>
  <c r="K70"/>
  <c r="L70"/>
  <c r="N70"/>
  <c r="O70"/>
  <c r="E70"/>
  <c r="F70"/>
  <c r="H70"/>
  <c r="I70"/>
  <c r="J70"/>
  <c r="D70"/>
  <c r="D80" s="1"/>
  <c r="G19" i="2"/>
  <c r="G36"/>
  <c r="F36"/>
  <c r="E36"/>
  <c r="D36"/>
  <c r="G31"/>
  <c r="F31"/>
  <c r="E31"/>
  <c r="D31"/>
  <c r="G23"/>
  <c r="F23"/>
  <c r="E23"/>
  <c r="D23"/>
  <c r="F19"/>
  <c r="E19"/>
  <c r="D19"/>
  <c r="G11"/>
  <c r="F11"/>
  <c r="E11"/>
  <c r="D11"/>
  <c r="F37" l="1"/>
  <c r="O211" i="1"/>
  <c r="G37" i="2"/>
  <c r="L80" i="1"/>
  <c r="M211"/>
  <c r="E37" i="2"/>
  <c r="D37"/>
  <c r="K80" i="1"/>
  <c r="N276"/>
  <c r="N176"/>
  <c r="L176"/>
  <c r="H176"/>
  <c r="F176"/>
  <c r="N242"/>
  <c r="L242"/>
  <c r="J242"/>
  <c r="H242"/>
  <c r="F242"/>
  <c r="F276"/>
  <c r="H276"/>
  <c r="O144"/>
  <c r="I176"/>
  <c r="J80"/>
  <c r="H80"/>
  <c r="E80"/>
  <c r="N80"/>
  <c r="O242"/>
  <c r="M242"/>
  <c r="K242"/>
  <c r="I242"/>
  <c r="G242"/>
  <c r="E242"/>
  <c r="K144"/>
  <c r="G144"/>
  <c r="N48"/>
  <c r="L48"/>
  <c r="J48"/>
  <c r="H48"/>
  <c r="F48"/>
  <c r="F144"/>
  <c r="I80"/>
  <c r="F80"/>
  <c r="O80"/>
  <c r="M80"/>
  <c r="M312"/>
  <c r="M315" s="1"/>
  <c r="E312"/>
  <c r="E315" s="1"/>
  <c r="K112"/>
  <c r="N144"/>
  <c r="J176"/>
  <c r="F112"/>
  <c r="L211"/>
  <c r="F211"/>
  <c r="L276"/>
  <c r="J276"/>
  <c r="J313"/>
  <c r="J316" s="1"/>
  <c r="G310"/>
  <c r="N112"/>
  <c r="O112"/>
  <c r="I313"/>
  <c r="I316" s="1"/>
  <c r="G112"/>
  <c r="N313"/>
  <c r="N316" s="1"/>
  <c r="M144"/>
  <c r="I144"/>
  <c r="E144"/>
  <c r="K276"/>
  <c r="M176"/>
  <c r="E176"/>
  <c r="F312"/>
  <c r="F315" s="1"/>
  <c r="I312"/>
  <c r="I315" s="1"/>
  <c r="F313"/>
  <c r="F316" s="1"/>
  <c r="K211"/>
  <c r="I211"/>
  <c r="G211"/>
  <c r="E211"/>
  <c r="J144"/>
  <c r="D211"/>
  <c r="H312"/>
  <c r="H315" s="1"/>
  <c r="O276"/>
  <c r="M276"/>
  <c r="I276"/>
  <c r="E112"/>
  <c r="I112"/>
  <c r="M112"/>
  <c r="H112"/>
  <c r="J112"/>
  <c r="L112"/>
  <c r="D313"/>
  <c r="D316" s="1"/>
  <c r="L313"/>
  <c r="L316" s="1"/>
  <c r="H313"/>
  <c r="H316" s="1"/>
  <c r="O313"/>
  <c r="O316" s="1"/>
  <c r="M313"/>
  <c r="M316" s="1"/>
  <c r="K313"/>
  <c r="K316" s="1"/>
  <c r="G313"/>
  <c r="G316" s="1"/>
  <c r="E313"/>
  <c r="E316" s="1"/>
  <c r="L144"/>
  <c r="H144"/>
  <c r="H211"/>
  <c r="O176"/>
  <c r="K176"/>
  <c r="G176"/>
  <c r="D312"/>
  <c r="D315" s="1"/>
  <c r="G312"/>
  <c r="G315" s="1"/>
  <c r="K312"/>
  <c r="K315" s="1"/>
  <c r="O312"/>
  <c r="O315" s="1"/>
  <c r="L312"/>
  <c r="L315" s="1"/>
  <c r="N211"/>
  <c r="J211"/>
  <c r="G276"/>
  <c r="E276"/>
  <c r="J312"/>
  <c r="J315" s="1"/>
  <c r="N312"/>
  <c r="N315" s="1"/>
  <c r="M311" l="1"/>
  <c r="M314" s="1"/>
  <c r="E311"/>
  <c r="E314" s="1"/>
  <c r="F311"/>
  <c r="F314" s="1"/>
  <c r="I311"/>
  <c r="I314" s="1"/>
  <c r="N311"/>
  <c r="N314" s="1"/>
  <c r="O311"/>
  <c r="O314" s="1"/>
  <c r="L311"/>
  <c r="L314" s="1"/>
  <c r="J311"/>
  <c r="J314" s="1"/>
  <c r="H311"/>
  <c r="H314" s="1"/>
  <c r="K311"/>
  <c r="K314" s="1"/>
  <c r="D311"/>
  <c r="D314" s="1"/>
  <c r="G311"/>
  <c r="G314" s="1"/>
</calcChain>
</file>

<file path=xl/sharedStrings.xml><?xml version="1.0" encoding="utf-8"?>
<sst xmlns="http://schemas.openxmlformats.org/spreadsheetml/2006/main" count="525" uniqueCount="165">
  <si>
    <t>А</t>
  </si>
  <si>
    <t>В1</t>
  </si>
  <si>
    <t>С</t>
  </si>
  <si>
    <t>Е</t>
  </si>
  <si>
    <t>P</t>
  </si>
  <si>
    <t>Fe</t>
  </si>
  <si>
    <t>каша рисовая молочная</t>
  </si>
  <si>
    <t>чай с сахаром</t>
  </si>
  <si>
    <t>хлеб пшеничный</t>
  </si>
  <si>
    <t>сыр твердый</t>
  </si>
  <si>
    <t>завтрак</t>
  </si>
  <si>
    <t>масло сливочное</t>
  </si>
  <si>
    <t>всего</t>
  </si>
  <si>
    <t>сок натуральный</t>
  </si>
  <si>
    <t>булочка</t>
  </si>
  <si>
    <t>обед</t>
  </si>
  <si>
    <t>суп гороховый</t>
  </si>
  <si>
    <t>котлеты мясные</t>
  </si>
  <si>
    <t>картофельное пюре</t>
  </si>
  <si>
    <t>салат из белокочанной капусты</t>
  </si>
  <si>
    <t>компот из сухофруктов</t>
  </si>
  <si>
    <t>хлеб ржаной</t>
  </si>
  <si>
    <t>какао с молоком</t>
  </si>
  <si>
    <t>пудинг творожный запеченый</t>
  </si>
  <si>
    <t>куры отварные</t>
  </si>
  <si>
    <t>макаронные изделия отварные</t>
  </si>
  <si>
    <t>1 день</t>
  </si>
  <si>
    <t>2 день</t>
  </si>
  <si>
    <t xml:space="preserve">плов </t>
  </si>
  <si>
    <t>3 день</t>
  </si>
  <si>
    <t>омлет натуральный</t>
  </si>
  <si>
    <t>сосиска отварная</t>
  </si>
  <si>
    <t>рассольник со сметаной</t>
  </si>
  <si>
    <t>каша гречневая рассыпчатая</t>
  </si>
  <si>
    <t>4 день</t>
  </si>
  <si>
    <t>5 день</t>
  </si>
  <si>
    <t>суп картофельный с горохом</t>
  </si>
  <si>
    <t>250/10</t>
  </si>
  <si>
    <t>6 день</t>
  </si>
  <si>
    <t>винегрет овощной</t>
  </si>
  <si>
    <t>7 день</t>
  </si>
  <si>
    <t>8 день</t>
  </si>
  <si>
    <t>9 день</t>
  </si>
  <si>
    <t>10 день</t>
  </si>
  <si>
    <t>яйцо вареное</t>
  </si>
  <si>
    <t>7-11 лет</t>
  </si>
  <si>
    <t>Пищевые вещества, г</t>
  </si>
  <si>
    <t>Б</t>
  </si>
  <si>
    <t>Ж</t>
  </si>
  <si>
    <t>У</t>
  </si>
  <si>
    <t xml:space="preserve">рис отварной </t>
  </si>
  <si>
    <t>каша молочная "Дружба"</t>
  </si>
  <si>
    <t>запеканка из творога</t>
  </si>
  <si>
    <t>Отчет о совместимости для НОВОЕ МЕНЮ 2017 (7-11) 1111.xls</t>
  </si>
  <si>
    <t>Дата отчета: 30.11.2017 12:37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</si>
  <si>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</si>
  <si>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</si>
  <si>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</si>
  <si>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</si>
  <si>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</si>
  <si>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97-2003</t>
  </si>
  <si>
    <t>икра кабачковая</t>
  </si>
  <si>
    <t>70/60</t>
  </si>
  <si>
    <t>150/10</t>
  </si>
  <si>
    <t>фрукт (яблоко, груша, банан, апельсин и т.д.)</t>
  </si>
  <si>
    <t>№ рец.</t>
  </si>
  <si>
    <t>Прием пищи, наименование блюда</t>
  </si>
  <si>
    <t>Масса порции,г</t>
  </si>
  <si>
    <t>Витамины, мг</t>
  </si>
  <si>
    <t>Минеральные вещества, мг</t>
  </si>
  <si>
    <t>Ca</t>
  </si>
  <si>
    <t>Mg</t>
  </si>
  <si>
    <t>Эн. ценность (ккал)</t>
  </si>
  <si>
    <t>Итого:</t>
  </si>
  <si>
    <t>Завтрак</t>
  </si>
  <si>
    <t>Обед</t>
  </si>
  <si>
    <t>Полдник</t>
  </si>
  <si>
    <t>Ужин</t>
  </si>
  <si>
    <t>Ужин - 2</t>
  </si>
  <si>
    <t>Всего за день:</t>
  </si>
  <si>
    <t>Итого за 10 дней</t>
  </si>
  <si>
    <t xml:space="preserve">фрукт </t>
  </si>
  <si>
    <t>Возрастная категория: 7-11 лет</t>
  </si>
  <si>
    <t>пудинг из творога (запеченный)</t>
  </si>
  <si>
    <t xml:space="preserve">сок </t>
  </si>
  <si>
    <t>ТТК №1</t>
  </si>
  <si>
    <t>борщ с капустой и карт. со смет.</t>
  </si>
  <si>
    <t>пюре картофельное</t>
  </si>
  <si>
    <t xml:space="preserve">гуляш </t>
  </si>
  <si>
    <t>суп с мак.изд. и картофелем</t>
  </si>
  <si>
    <t>котлета рыбная</t>
  </si>
  <si>
    <t>щи из свежей капусты со смет.</t>
  </si>
  <si>
    <t>рассольник ленинградский со смет.</t>
  </si>
  <si>
    <t>ТТК№1</t>
  </si>
  <si>
    <t xml:space="preserve">каша манная молочная </t>
  </si>
  <si>
    <t>суп картофельный с крупой рис. и фрикадельками</t>
  </si>
  <si>
    <t>250/25</t>
  </si>
  <si>
    <t>1 шт.</t>
  </si>
  <si>
    <t>каша геркулесовая молочная</t>
  </si>
  <si>
    <t>ИТОГО</t>
  </si>
  <si>
    <t>Итого за 1 день</t>
  </si>
  <si>
    <t>% соотношение</t>
  </si>
  <si>
    <t>Наименование группы продуктов</t>
  </si>
  <si>
    <t>норма</t>
  </si>
  <si>
    <t>Фактически выдано продуктов в брутто по дням на 1 чел-ка</t>
  </si>
  <si>
    <t>в г.</t>
  </si>
  <si>
    <t>брутто</t>
  </si>
  <si>
    <t>итого за 10 дн.</t>
  </si>
  <si>
    <t>откл.,%</t>
  </si>
  <si>
    <t>мука пшеничная</t>
  </si>
  <si>
    <t>крупы, бобовые,мак.</t>
  </si>
  <si>
    <t>фрукты свежие</t>
  </si>
  <si>
    <t xml:space="preserve">сухофрукты </t>
  </si>
  <si>
    <t>сахар</t>
  </si>
  <si>
    <t>какао-порошок</t>
  </si>
  <si>
    <t>чай</t>
  </si>
  <si>
    <t>мясо говядины 1 кат</t>
  </si>
  <si>
    <t>птица</t>
  </si>
  <si>
    <t>рыба</t>
  </si>
  <si>
    <t>колбасные изделия</t>
  </si>
  <si>
    <t>молоко, кисло-молочн., творог</t>
  </si>
  <si>
    <t>сметана</t>
  </si>
  <si>
    <t>сыр</t>
  </si>
  <si>
    <t>масло сливочн.</t>
  </si>
  <si>
    <t>масло растител.</t>
  </si>
  <si>
    <t>яйца</t>
  </si>
  <si>
    <t>соль</t>
  </si>
  <si>
    <t>дрожжи</t>
  </si>
  <si>
    <t xml:space="preserve">Ведомость контроля за рационом питания  (7 -11 лет) </t>
  </si>
  <si>
    <t xml:space="preserve">оладьи </t>
  </si>
  <si>
    <t>1/2 (20)</t>
  </si>
  <si>
    <t>1/40.</t>
  </si>
  <si>
    <t>3/16.</t>
  </si>
  <si>
    <t>14,5.</t>
  </si>
  <si>
    <t>14/5.</t>
  </si>
  <si>
    <t>13/20.</t>
  </si>
  <si>
    <t>13/2.</t>
  </si>
  <si>
    <t>картофель, свежие овощи</t>
  </si>
  <si>
    <t>котлета из кур</t>
  </si>
  <si>
    <t>запеканка картофельная с мясом</t>
  </si>
  <si>
    <t>сосиска в тесте</t>
  </si>
  <si>
    <t>икра свекольная</t>
  </si>
  <si>
    <t>котлета</t>
  </si>
  <si>
    <t>суп из овощей со сметаной</t>
  </si>
  <si>
    <t>чай с лимоном</t>
  </si>
  <si>
    <t>200/15/7</t>
  </si>
  <si>
    <t>200/15</t>
  </si>
  <si>
    <t>компот из свежих плодов</t>
  </si>
  <si>
    <t>салат из свежих огурцов</t>
  </si>
  <si>
    <t>салат из свежих помидоров</t>
  </si>
  <si>
    <t>ТТК №5</t>
  </si>
  <si>
    <t>салат из свежих помидоров и огурцов</t>
  </si>
  <si>
    <t>салат "Мозайка"</t>
  </si>
  <si>
    <t>мясо тушеное</t>
  </si>
  <si>
    <t>УТВЕРЖДАЮ:</t>
  </si>
  <si>
    <t>"              "</t>
  </si>
  <si>
    <t>20           г.</t>
  </si>
  <si>
    <t>Приказ №</t>
  </si>
  <si>
    <t>от</t>
  </si>
  <si>
    <t>"        "</t>
  </si>
  <si>
    <t>20        г.</t>
  </si>
  <si>
    <t>ПРИМЕРНОЕ МЕНЮ</t>
  </si>
  <si>
    <t>на 10 дней для обеспечения питанием обучающихся общеобразовательных школ в возрасте с 7 до 11 лет.</t>
  </si>
  <si>
    <t>Директор МБОУ "Жерновецкая средняя общеобразовательная школа" Золотухинского района Курской области</t>
  </si>
  <si>
    <t>И.А. Горлатых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</si>
</sst>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5" fillId="0" borderId="0" applyFont="0" applyFill="0" applyBorder="0" applyAlignment="0" applyProtection="0"/>
    <xf numFmtId="0" fontId="27" fillId="0" borderId="0"/>
  </cellStyleXfs>
  <cellXfs count="19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3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5" borderId="0" xfId="0" applyFont="1" applyFill="1"/>
    <xf numFmtId="0" fontId="0" fillId="5" borderId="0" xfId="0" applyFill="1"/>
    <xf numFmtId="0" fontId="1" fillId="3" borderId="0" xfId="0" applyFont="1" applyFill="1"/>
    <xf numFmtId="0" fontId="1" fillId="5" borderId="0" xfId="0" applyFont="1" applyFill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3" fillId="3" borderId="0" xfId="0" applyFont="1" applyFill="1"/>
    <xf numFmtId="0" fontId="0" fillId="0" borderId="4" xfId="0" applyBorder="1"/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/>
    <xf numFmtId="0" fontId="7" fillId="3" borderId="4" xfId="0" applyFont="1" applyFill="1" applyBorder="1"/>
    <xf numFmtId="0" fontId="7" fillId="3" borderId="4" xfId="0" applyNumberFormat="1" applyFont="1" applyFill="1" applyBorder="1"/>
    <xf numFmtId="0" fontId="7" fillId="6" borderId="4" xfId="0" applyFont="1" applyFill="1" applyBorder="1"/>
    <xf numFmtId="0" fontId="7" fillId="6" borderId="4" xfId="0" applyNumberFormat="1" applyFont="1" applyFill="1" applyBorder="1"/>
    <xf numFmtId="0" fontId="12" fillId="5" borderId="4" xfId="0" applyFont="1" applyFill="1" applyBorder="1"/>
    <xf numFmtId="0" fontId="0" fillId="4" borderId="0" xfId="0" applyNumberFormat="1" applyFill="1"/>
    <xf numFmtId="0" fontId="0" fillId="4" borderId="0" xfId="0" applyNumberFormat="1" applyFill="1" applyBorder="1"/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0" xfId="0" applyNumberFormat="1" applyFont="1" applyFill="1"/>
    <xf numFmtId="0" fontId="13" fillId="4" borderId="0" xfId="0" applyFont="1" applyFill="1"/>
    <xf numFmtId="0" fontId="13" fillId="4" borderId="0" xfId="0" applyNumberFormat="1" applyFont="1" applyFill="1"/>
    <xf numFmtId="0" fontId="14" fillId="4" borderId="0" xfId="0" applyNumberFormat="1" applyFont="1" applyFill="1" applyBorder="1"/>
    <xf numFmtId="0" fontId="14" fillId="4" borderId="0" xfId="0" applyNumberFormat="1" applyFont="1" applyFill="1" applyBorder="1" applyAlignment="1"/>
    <xf numFmtId="0" fontId="13" fillId="4" borderId="0" xfId="0" applyNumberFormat="1" applyFont="1" applyFill="1" applyBorder="1"/>
    <xf numFmtId="0" fontId="15" fillId="4" borderId="0" xfId="0" applyFont="1" applyFill="1"/>
    <xf numFmtId="164" fontId="5" fillId="4" borderId="4" xfId="0" applyNumberFormat="1" applyFont="1" applyFill="1" applyBorder="1"/>
    <xf numFmtId="0" fontId="16" fillId="4" borderId="0" xfId="0" applyFont="1" applyFill="1" applyAlignment="1"/>
    <xf numFmtId="0" fontId="0" fillId="4" borderId="0" xfId="0" applyFill="1" applyBorder="1"/>
    <xf numFmtId="1" fontId="5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/>
    <xf numFmtId="164" fontId="5" fillId="4" borderId="0" xfId="0" applyNumberFormat="1" applyFont="1" applyFill="1"/>
    <xf numFmtId="164" fontId="13" fillId="4" borderId="4" xfId="0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/>
    <xf numFmtId="164" fontId="4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wrapText="1"/>
    </xf>
    <xf numFmtId="0" fontId="0" fillId="7" borderId="0" xfId="0" applyFont="1" applyFill="1"/>
    <xf numFmtId="0" fontId="0" fillId="7" borderId="0" xfId="0" applyFill="1"/>
    <xf numFmtId="0" fontId="0" fillId="7" borderId="0" xfId="0" applyNumberFormat="1" applyFill="1" applyBorder="1"/>
    <xf numFmtId="1" fontId="5" fillId="4" borderId="0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" fillId="2" borderId="0" xfId="0" applyFont="1" applyFill="1" applyBorder="1"/>
    <xf numFmtId="0" fontId="1" fillId="2" borderId="0" xfId="0" applyFont="1" applyFill="1" applyBorder="1"/>
    <xf numFmtId="0" fontId="0" fillId="4" borderId="0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5" fillId="4" borderId="0" xfId="0" applyNumberFormat="1" applyFont="1" applyFill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/>
    <xf numFmtId="164" fontId="5" fillId="7" borderId="4" xfId="0" applyNumberFormat="1" applyFont="1" applyFill="1" applyBorder="1"/>
    <xf numFmtId="1" fontId="5" fillId="7" borderId="4" xfId="0" applyNumberFormat="1" applyFont="1" applyFill="1" applyBorder="1" applyAlignment="1">
      <alignment horizontal="center"/>
    </xf>
    <xf numFmtId="164" fontId="5" fillId="7" borderId="4" xfId="0" applyNumberFormat="1" applyFont="1" applyFill="1" applyBorder="1" applyAlignment="1">
      <alignment horizontal="center"/>
    </xf>
    <xf numFmtId="164" fontId="10" fillId="8" borderId="4" xfId="0" applyNumberFormat="1" applyFont="1" applyFill="1" applyBorder="1"/>
    <xf numFmtId="1" fontId="5" fillId="8" borderId="4" xfId="0" applyNumberFormat="1" applyFont="1" applyFill="1" applyBorder="1" applyAlignment="1">
      <alignment horizontal="center"/>
    </xf>
    <xf numFmtId="164" fontId="5" fillId="8" borderId="4" xfId="0" applyNumberFormat="1" applyFont="1" applyFill="1" applyBorder="1" applyAlignment="1">
      <alignment horizontal="center"/>
    </xf>
    <xf numFmtId="164" fontId="5" fillId="9" borderId="4" xfId="0" applyNumberFormat="1" applyFont="1" applyFill="1" applyBorder="1"/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 wrapText="1"/>
    </xf>
    <xf numFmtId="0" fontId="19" fillId="4" borderId="4" xfId="0" applyFont="1" applyFill="1" applyBorder="1"/>
    <xf numFmtId="0" fontId="17" fillId="4" borderId="4" xfId="0" applyFont="1" applyFill="1" applyBorder="1" applyAlignment="1">
      <alignment horizontal="center"/>
    </xf>
    <xf numFmtId="0" fontId="18" fillId="4" borderId="4" xfId="0" applyFont="1" applyFill="1" applyBorder="1"/>
    <xf numFmtId="0" fontId="13" fillId="4" borderId="0" xfId="0" applyFont="1" applyFill="1" applyBorder="1"/>
    <xf numFmtId="164" fontId="13" fillId="4" borderId="0" xfId="0" applyNumberFormat="1" applyFont="1" applyFill="1" applyBorder="1"/>
    <xf numFmtId="9" fontId="10" fillId="4" borderId="4" xfId="1" applyFont="1" applyFill="1" applyBorder="1" applyAlignment="1">
      <alignment horizontal="center"/>
    </xf>
    <xf numFmtId="164" fontId="10" fillId="4" borderId="4" xfId="0" applyNumberFormat="1" applyFont="1" applyFill="1" applyBorder="1"/>
    <xf numFmtId="0" fontId="6" fillId="4" borderId="0" xfId="0" applyFont="1" applyFill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7" xfId="0" applyFont="1" applyBorder="1"/>
    <xf numFmtId="0" fontId="26" fillId="0" borderId="4" xfId="0" applyFont="1" applyBorder="1" applyAlignment="1">
      <alignment horizontal="center"/>
    </xf>
    <xf numFmtId="0" fontId="0" fillId="0" borderId="7" xfId="0" applyFont="1" applyBorder="1"/>
    <xf numFmtId="0" fontId="0" fillId="0" borderId="4" xfId="0" applyFont="1" applyBorder="1"/>
    <xf numFmtId="0" fontId="13" fillId="4" borderId="7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6" fillId="4" borderId="7" xfId="0" applyFont="1" applyFill="1" applyBorder="1" applyAlignment="1">
      <alignment wrapText="1"/>
    </xf>
    <xf numFmtId="164" fontId="17" fillId="4" borderId="8" xfId="0" applyNumberFormat="1" applyFont="1" applyFill="1" applyBorder="1" applyAlignment="1">
      <alignment horizontal="center" wrapText="1"/>
    </xf>
    <xf numFmtId="0" fontId="5" fillId="4" borderId="4" xfId="0" applyFont="1" applyFill="1" applyBorder="1"/>
    <xf numFmtId="0" fontId="26" fillId="4" borderId="5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0" fillId="4" borderId="7" xfId="0" applyFont="1" applyFill="1" applyBorder="1"/>
    <xf numFmtId="0" fontId="0" fillId="4" borderId="4" xfId="0" applyFont="1" applyFill="1" applyBorder="1"/>
    <xf numFmtId="0" fontId="13" fillId="4" borderId="4" xfId="0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>
      <alignment horizontal="center"/>
    </xf>
    <xf numFmtId="0" fontId="13" fillId="4" borderId="0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/>
    </xf>
    <xf numFmtId="0" fontId="13" fillId="0" borderId="0" xfId="2" applyFont="1"/>
    <xf numFmtId="0" fontId="28" fillId="0" borderId="9" xfId="2" applyFont="1" applyBorder="1" applyAlignment="1"/>
    <xf numFmtId="0" fontId="28" fillId="0" borderId="15" xfId="2" applyFont="1" applyBorder="1"/>
    <xf numFmtId="0" fontId="28" fillId="0" borderId="0" xfId="2" applyFont="1"/>
    <xf numFmtId="0" fontId="28" fillId="0" borderId="0" xfId="2" applyFont="1" applyAlignment="1">
      <alignment horizontal="center" vertical="center"/>
    </xf>
    <xf numFmtId="0" fontId="28" fillId="0" borderId="9" xfId="2" applyFont="1" applyBorder="1"/>
    <xf numFmtId="0" fontId="28" fillId="0" borderId="9" xfId="2" applyFont="1" applyBorder="1" applyAlignment="1">
      <alignment horizontal="right"/>
    </xf>
    <xf numFmtId="0" fontId="13" fillId="0" borderId="0" xfId="2" applyFont="1" applyAlignment="1"/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center" wrapText="1"/>
    </xf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left" wrapText="1"/>
    </xf>
    <xf numFmtId="164" fontId="5" fillId="4" borderId="14" xfId="0" applyNumberFormat="1" applyFont="1" applyFill="1" applyBorder="1" applyAlignment="1">
      <alignment horizontal="left" wrapText="1"/>
    </xf>
    <xf numFmtId="0" fontId="5" fillId="4" borderId="5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 wrapText="1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left"/>
    </xf>
    <xf numFmtId="0" fontId="0" fillId="4" borderId="0" xfId="0" applyNumberFormat="1" applyFill="1" applyAlignment="1">
      <alignment horizontal="center"/>
    </xf>
    <xf numFmtId="164" fontId="13" fillId="4" borderId="4" xfId="0" applyNumberFormat="1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/>
    </xf>
    <xf numFmtId="0" fontId="0" fillId="4" borderId="0" xfId="0" applyNumberFormat="1" applyFill="1" applyBorder="1" applyAlignment="1">
      <alignment horizontal="center"/>
    </xf>
    <xf numFmtId="0" fontId="0" fillId="7" borderId="0" xfId="0" applyNumberFormat="1" applyFill="1" applyAlignment="1">
      <alignment horizontal="center"/>
    </xf>
    <xf numFmtId="0" fontId="13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9" xfId="0" applyFont="1" applyFill="1" applyBorder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/>
    </xf>
    <xf numFmtId="0" fontId="10" fillId="4" borderId="15" xfId="0" applyNumberFormat="1" applyFont="1" applyFill="1" applyBorder="1" applyAlignment="1">
      <alignment horizontal="center"/>
    </xf>
    <xf numFmtId="0" fontId="10" fillId="4" borderId="6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6" fillId="0" borderId="4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12"/>
  <sheetViews>
    <sheetView view="pageLayout" zoomScale="80" zoomScalePageLayoutView="80" workbookViewId="0">
      <selection activeCell="G3" sqref="G3"/>
    </sheetView>
  </sheetViews>
  <sheetFormatPr defaultColWidth="9.140625" defaultRowHeight="15"/>
  <cols>
    <col min="1" max="8" width="9.140625" style="129"/>
    <col min="9" max="9" width="5.28515625" style="129" customWidth="1"/>
    <col min="10" max="13" width="9.140625" style="129"/>
    <col min="14" max="14" width="12.5703125" style="129" customWidth="1"/>
    <col min="15" max="16384" width="9.140625" style="129"/>
  </cols>
  <sheetData>
    <row r="1" spans="3:14" ht="18.75">
      <c r="J1" s="137" t="s">
        <v>154</v>
      </c>
      <c r="K1" s="137"/>
      <c r="L1" s="137"/>
      <c r="M1" s="137"/>
      <c r="N1" s="137"/>
    </row>
    <row r="2" spans="3:14" ht="59.25" customHeight="1">
      <c r="I2" s="138" t="s">
        <v>163</v>
      </c>
      <c r="J2" s="138"/>
      <c r="K2" s="138"/>
      <c r="L2" s="138"/>
      <c r="M2" s="138"/>
      <c r="N2" s="138"/>
    </row>
    <row r="3" spans="3:14" ht="18.75">
      <c r="J3" s="130"/>
      <c r="K3" s="130"/>
      <c r="L3" s="130"/>
      <c r="M3" s="137" t="s">
        <v>164</v>
      </c>
      <c r="N3" s="137"/>
    </row>
    <row r="4" spans="3:14" ht="18.75">
      <c r="J4" s="131" t="s">
        <v>155</v>
      </c>
      <c r="K4" s="131"/>
      <c r="L4" s="131" t="s">
        <v>156</v>
      </c>
      <c r="M4" s="132"/>
      <c r="N4" s="132"/>
    </row>
    <row r="5" spans="3:14" ht="18.75">
      <c r="J5" s="132" t="s">
        <v>157</v>
      </c>
      <c r="K5" s="131"/>
      <c r="L5" s="133" t="s">
        <v>158</v>
      </c>
      <c r="M5" s="134" t="s">
        <v>159</v>
      </c>
      <c r="N5" s="135" t="s">
        <v>160</v>
      </c>
    </row>
    <row r="8" spans="3:14" ht="45" customHeight="1"/>
    <row r="9" spans="3:14" ht="58.5" customHeight="1">
      <c r="D9" s="139" t="s">
        <v>161</v>
      </c>
      <c r="E9" s="139"/>
      <c r="F9" s="139"/>
      <c r="G9" s="139"/>
      <c r="H9" s="139"/>
      <c r="I9" s="139"/>
      <c r="J9" s="139"/>
      <c r="K9" s="139"/>
    </row>
    <row r="10" spans="3:14" ht="38.25" customHeight="1"/>
    <row r="11" spans="3:14" ht="62.25" customHeight="1">
      <c r="C11" s="140" t="s">
        <v>162</v>
      </c>
      <c r="D11" s="140"/>
      <c r="E11" s="140"/>
      <c r="F11" s="140"/>
      <c r="G11" s="140"/>
      <c r="H11" s="140"/>
      <c r="I11" s="140"/>
      <c r="J11" s="140"/>
      <c r="K11" s="140"/>
      <c r="L11" s="140"/>
    </row>
    <row r="12" spans="3:14">
      <c r="C12" s="136"/>
      <c r="D12" s="136"/>
      <c r="E12" s="136"/>
      <c r="F12" s="136"/>
      <c r="G12" s="136"/>
      <c r="H12" s="136"/>
      <c r="I12" s="136"/>
      <c r="J12" s="136"/>
      <c r="K12" s="136"/>
      <c r="L12" s="136"/>
    </row>
  </sheetData>
  <mergeCells count="5">
    <mergeCell ref="J1:N1"/>
    <mergeCell ref="I2:N2"/>
    <mergeCell ref="M3:N3"/>
    <mergeCell ref="D9:K9"/>
    <mergeCell ref="C11:L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82"/>
  <sheetViews>
    <sheetView tabSelected="1" view="pageLayout" topLeftCell="A68" workbookViewId="0">
      <selection activeCell="O28" sqref="A1:O28"/>
    </sheetView>
  </sheetViews>
  <sheetFormatPr defaultRowHeight="15"/>
  <cols>
    <col min="1" max="1" width="7.42578125" style="62" customWidth="1"/>
    <col min="2" max="2" width="33.42578125" style="6" customWidth="1"/>
    <col min="3" max="3" width="9" style="60" customWidth="1"/>
    <col min="4" max="4" width="6.7109375" style="67" customWidth="1"/>
    <col min="5" max="5" width="6.5703125" style="67" customWidth="1"/>
    <col min="6" max="6" width="7" style="67" customWidth="1"/>
    <col min="7" max="7" width="9.85546875" style="67" customWidth="1"/>
    <col min="8" max="8" width="6.42578125" style="67" customWidth="1"/>
    <col min="9" max="9" width="5.28515625" style="67" customWidth="1"/>
    <col min="10" max="10" width="6.28515625" style="67" customWidth="1"/>
    <col min="11" max="12" width="6.140625" style="67" customWidth="1"/>
    <col min="13" max="13" width="6.42578125" style="67" customWidth="1"/>
    <col min="14" max="14" width="7" style="67" customWidth="1"/>
    <col min="15" max="15" width="6.28515625" style="67" customWidth="1"/>
    <col min="16" max="16" width="9.140625" style="5" customWidth="1"/>
    <col min="17" max="31" width="9.140625" style="1" customWidth="1"/>
  </cols>
  <sheetData>
    <row r="1" spans="1:29" ht="15" customHeight="1">
      <c r="A1" s="179" t="s">
        <v>82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29">
      <c r="A2" s="180" t="s">
        <v>26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29" ht="45" customHeight="1">
      <c r="A3" s="169" t="s">
        <v>65</v>
      </c>
      <c r="B3" s="181" t="s">
        <v>66</v>
      </c>
      <c r="C3" s="181" t="s">
        <v>67</v>
      </c>
      <c r="D3" s="169" t="s">
        <v>46</v>
      </c>
      <c r="E3" s="169"/>
      <c r="F3" s="169"/>
      <c r="G3" s="181" t="s">
        <v>72</v>
      </c>
      <c r="H3" s="169" t="s">
        <v>68</v>
      </c>
      <c r="I3" s="169"/>
      <c r="J3" s="169"/>
      <c r="K3" s="169"/>
      <c r="L3" s="169" t="s">
        <v>69</v>
      </c>
      <c r="M3" s="169"/>
      <c r="N3" s="169"/>
      <c r="O3" s="169"/>
      <c r="P3" s="9"/>
      <c r="Q3" s="10"/>
      <c r="R3" s="9"/>
      <c r="S3" s="10"/>
      <c r="T3" s="10"/>
      <c r="U3" s="10"/>
      <c r="V3" s="10"/>
      <c r="W3" s="34"/>
      <c r="X3" s="34"/>
      <c r="Y3" s="34"/>
      <c r="Z3" s="35"/>
      <c r="AA3" s="35"/>
      <c r="AB3" s="35"/>
      <c r="AC3" s="35"/>
    </row>
    <row r="4" spans="1:29">
      <c r="A4" s="169"/>
      <c r="B4" s="181"/>
      <c r="C4" s="181"/>
      <c r="D4" s="37" t="s">
        <v>47</v>
      </c>
      <c r="E4" s="37" t="s">
        <v>48</v>
      </c>
      <c r="F4" s="37" t="s">
        <v>49</v>
      </c>
      <c r="G4" s="181"/>
      <c r="H4" s="36" t="s">
        <v>1</v>
      </c>
      <c r="I4" s="36" t="s">
        <v>2</v>
      </c>
      <c r="J4" s="36" t="s">
        <v>0</v>
      </c>
      <c r="K4" s="36" t="s">
        <v>3</v>
      </c>
      <c r="L4" s="36" t="s">
        <v>70</v>
      </c>
      <c r="M4" s="36" t="s">
        <v>4</v>
      </c>
      <c r="N4" s="36" t="s">
        <v>71</v>
      </c>
      <c r="O4" s="36" t="s">
        <v>5</v>
      </c>
      <c r="P4" s="9"/>
      <c r="Q4" s="10"/>
      <c r="R4" s="40"/>
      <c r="S4" s="40"/>
      <c r="T4" s="40"/>
      <c r="U4" s="40"/>
      <c r="V4" s="40"/>
      <c r="W4" s="41"/>
      <c r="X4" s="41"/>
      <c r="Y4" s="41"/>
      <c r="Z4" s="42"/>
      <c r="AA4" s="43"/>
      <c r="AB4" s="43"/>
      <c r="AC4" s="43"/>
    </row>
    <row r="5" spans="1:29" ht="15.75">
      <c r="A5" s="61"/>
      <c r="B5" s="182" t="s">
        <v>10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4"/>
      <c r="P5" s="9"/>
      <c r="Q5" s="10"/>
      <c r="R5" s="40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47"/>
    </row>
    <row r="6" spans="1:29" s="8" customFormat="1">
      <c r="A6" s="38">
        <v>520</v>
      </c>
      <c r="B6" s="46" t="s">
        <v>51</v>
      </c>
      <c r="C6" s="49">
        <v>205</v>
      </c>
      <c r="D6" s="54">
        <v>5.0999999999999996</v>
      </c>
      <c r="E6" s="54">
        <v>5.0999999999999996</v>
      </c>
      <c r="F6" s="54">
        <v>31.84</v>
      </c>
      <c r="G6" s="54">
        <v>185.6</v>
      </c>
      <c r="H6" s="54">
        <v>0.06</v>
      </c>
      <c r="I6" s="54">
        <v>0.12</v>
      </c>
      <c r="J6" s="54">
        <v>1.22</v>
      </c>
      <c r="K6" s="54">
        <v>0.2</v>
      </c>
      <c r="L6" s="54">
        <v>125.2</v>
      </c>
      <c r="M6" s="54">
        <v>36.32</v>
      </c>
      <c r="N6" s="54">
        <v>152.66</v>
      </c>
      <c r="O6" s="54">
        <v>0.78</v>
      </c>
      <c r="P6" s="9"/>
      <c r="Q6" s="10"/>
      <c r="R6" s="40"/>
      <c r="S6" s="100"/>
      <c r="T6" s="100"/>
      <c r="U6" s="100"/>
      <c r="V6" s="100"/>
      <c r="W6" s="44"/>
      <c r="X6" s="44"/>
      <c r="Y6" s="100"/>
      <c r="Z6" s="100"/>
      <c r="AA6" s="100"/>
      <c r="AB6" s="42"/>
      <c r="AC6" s="42"/>
    </row>
    <row r="7" spans="1:29">
      <c r="A7" s="38">
        <v>42</v>
      </c>
      <c r="B7" s="46" t="s">
        <v>9</v>
      </c>
      <c r="C7" s="49">
        <v>10</v>
      </c>
      <c r="D7" s="54">
        <v>2.2999999999999998</v>
      </c>
      <c r="E7" s="54">
        <v>3</v>
      </c>
      <c r="F7" s="54">
        <v>0</v>
      </c>
      <c r="G7" s="54">
        <v>37</v>
      </c>
      <c r="H7" s="54">
        <v>0.03</v>
      </c>
      <c r="I7" s="54">
        <v>0</v>
      </c>
      <c r="J7" s="54">
        <v>0.1</v>
      </c>
      <c r="K7" s="54">
        <v>0</v>
      </c>
      <c r="L7" s="54">
        <v>120</v>
      </c>
      <c r="M7" s="54">
        <v>5.4</v>
      </c>
      <c r="N7" s="54">
        <v>76.8</v>
      </c>
      <c r="O7" s="54">
        <v>0.1</v>
      </c>
      <c r="P7" s="9"/>
      <c r="Q7" s="10"/>
      <c r="R7" s="40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44"/>
    </row>
    <row r="8" spans="1:29" ht="15" customHeight="1">
      <c r="A8" s="38">
        <v>1167</v>
      </c>
      <c r="B8" s="46" t="s">
        <v>7</v>
      </c>
      <c r="C8" s="128" t="s">
        <v>146</v>
      </c>
      <c r="D8" s="54">
        <v>0.2</v>
      </c>
      <c r="E8" s="54">
        <v>0.05</v>
      </c>
      <c r="F8" s="54">
        <v>15.01</v>
      </c>
      <c r="G8" s="54">
        <v>61.3</v>
      </c>
      <c r="H8" s="54">
        <v>0.03</v>
      </c>
      <c r="I8" s="54">
        <v>0</v>
      </c>
      <c r="J8" s="54">
        <v>0.03</v>
      </c>
      <c r="K8" s="54">
        <v>0</v>
      </c>
      <c r="L8" s="54">
        <v>9.67</v>
      </c>
      <c r="M8" s="54">
        <v>3.29</v>
      </c>
      <c r="N8" s="54">
        <v>0.04</v>
      </c>
      <c r="O8" s="54">
        <v>0.04</v>
      </c>
      <c r="P8" s="9"/>
      <c r="Q8" s="10"/>
      <c r="R8" s="40"/>
      <c r="S8" s="127"/>
      <c r="T8" s="177"/>
      <c r="U8" s="177"/>
      <c r="V8" s="177"/>
      <c r="W8" s="177"/>
      <c r="X8" s="177"/>
      <c r="Y8" s="177"/>
      <c r="Z8" s="177"/>
      <c r="AA8" s="177"/>
      <c r="AB8" s="126"/>
      <c r="AC8" s="40"/>
    </row>
    <row r="9" spans="1:29" ht="15" customHeight="1">
      <c r="A9" s="38"/>
      <c r="B9" s="46" t="s">
        <v>8</v>
      </c>
      <c r="C9" s="49">
        <v>80</v>
      </c>
      <c r="D9" s="54">
        <v>6.08</v>
      </c>
      <c r="E9" s="54">
        <v>0.72</v>
      </c>
      <c r="F9" s="54">
        <v>37.4</v>
      </c>
      <c r="G9" s="54">
        <v>170.9</v>
      </c>
      <c r="H9" s="54">
        <v>0</v>
      </c>
      <c r="I9" s="54">
        <v>0.09</v>
      </c>
      <c r="J9" s="54">
        <v>0</v>
      </c>
      <c r="K9" s="54">
        <v>0</v>
      </c>
      <c r="L9" s="54">
        <v>16</v>
      </c>
      <c r="M9" s="54">
        <v>22.4</v>
      </c>
      <c r="N9" s="54">
        <v>55.04</v>
      </c>
      <c r="O9" s="54">
        <v>1.02</v>
      </c>
      <c r="P9" s="9"/>
      <c r="Q9" s="10"/>
      <c r="R9" s="40"/>
      <c r="S9" s="127"/>
      <c r="T9" s="125"/>
      <c r="U9" s="125"/>
      <c r="V9" s="125"/>
      <c r="W9" s="125"/>
      <c r="X9" s="125"/>
      <c r="Y9" s="125"/>
      <c r="Z9" s="125"/>
      <c r="AA9" s="125"/>
      <c r="AB9" s="126"/>
      <c r="AC9" s="40"/>
    </row>
    <row r="10" spans="1:29" s="8" customFormat="1">
      <c r="A10" s="38"/>
      <c r="B10" s="46" t="s">
        <v>12</v>
      </c>
      <c r="C10" s="54"/>
      <c r="D10" s="54">
        <f>SUM(D6:D9)</f>
        <v>13.68</v>
      </c>
      <c r="E10" s="54">
        <f t="shared" ref="E10:O10" si="0">SUM(E6:E9)</f>
        <v>8.870000000000001</v>
      </c>
      <c r="F10" s="54">
        <f t="shared" si="0"/>
        <v>84.25</v>
      </c>
      <c r="G10" s="54">
        <f t="shared" si="0"/>
        <v>454.79999999999995</v>
      </c>
      <c r="H10" s="54">
        <f t="shared" si="0"/>
        <v>0.12</v>
      </c>
      <c r="I10" s="54">
        <f t="shared" si="0"/>
        <v>0.21</v>
      </c>
      <c r="J10" s="54">
        <f t="shared" si="0"/>
        <v>1.35</v>
      </c>
      <c r="K10" s="54">
        <f t="shared" si="0"/>
        <v>0.2</v>
      </c>
      <c r="L10" s="54">
        <f t="shared" si="0"/>
        <v>270.87</v>
      </c>
      <c r="M10" s="54">
        <f t="shared" si="0"/>
        <v>67.41</v>
      </c>
      <c r="N10" s="54">
        <f t="shared" si="0"/>
        <v>284.53999999999996</v>
      </c>
      <c r="O10" s="54">
        <f t="shared" si="0"/>
        <v>1.94</v>
      </c>
      <c r="P10" s="9"/>
      <c r="Q10" s="10"/>
      <c r="R10" s="10"/>
      <c r="S10" s="100"/>
      <c r="T10" s="101"/>
      <c r="U10" s="101"/>
      <c r="V10" s="101"/>
      <c r="W10" s="101"/>
      <c r="X10" s="101"/>
      <c r="Y10" s="101"/>
      <c r="Z10" s="101"/>
      <c r="AA10" s="101"/>
      <c r="AB10" s="56"/>
      <c r="AC10" s="10"/>
    </row>
    <row r="11" spans="1:29" s="2" customFormat="1">
      <c r="A11" s="38"/>
      <c r="B11" s="165" t="s">
        <v>15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7"/>
      <c r="P11" s="11"/>
      <c r="Q11" s="11"/>
      <c r="R11" s="40"/>
      <c r="S11" s="100"/>
      <c r="T11" s="101"/>
      <c r="U11" s="101"/>
      <c r="V11" s="101"/>
      <c r="W11" s="101"/>
      <c r="X11" s="101"/>
      <c r="Y11" s="101"/>
      <c r="Z11" s="101"/>
      <c r="AA11" s="101"/>
      <c r="AB11" s="56"/>
      <c r="AC11" s="40"/>
    </row>
    <row r="12" spans="1:29">
      <c r="A12" s="38">
        <v>56</v>
      </c>
      <c r="B12" s="46" t="s">
        <v>148</v>
      </c>
      <c r="C12" s="49">
        <v>60</v>
      </c>
      <c r="D12" s="54">
        <v>0.7</v>
      </c>
      <c r="E12" s="54">
        <v>2.4</v>
      </c>
      <c r="F12" s="54">
        <v>1.6</v>
      </c>
      <c r="G12" s="54">
        <v>31.2</v>
      </c>
      <c r="H12" s="54">
        <v>0.01</v>
      </c>
      <c r="I12" s="54">
        <v>0</v>
      </c>
      <c r="J12" s="54">
        <v>19.7</v>
      </c>
      <c r="K12" s="54">
        <v>2.44</v>
      </c>
      <c r="L12" s="54">
        <v>59.44</v>
      </c>
      <c r="M12" s="54">
        <v>27.53</v>
      </c>
      <c r="N12" s="54">
        <v>40.9</v>
      </c>
      <c r="O12" s="54">
        <v>0.79</v>
      </c>
      <c r="P12" s="9"/>
      <c r="Q12" s="10"/>
      <c r="R12" s="40"/>
      <c r="S12" s="40"/>
      <c r="T12" s="41"/>
      <c r="U12" s="41"/>
      <c r="V12" s="41"/>
      <c r="W12" s="41"/>
      <c r="X12" s="41"/>
      <c r="Y12" s="41"/>
      <c r="Z12" s="41"/>
      <c r="AA12" s="39"/>
      <c r="AB12" s="41"/>
      <c r="AC12" s="40"/>
    </row>
    <row r="13" spans="1:29">
      <c r="A13" s="38">
        <v>319</v>
      </c>
      <c r="B13" s="46" t="s">
        <v>36</v>
      </c>
      <c r="C13" s="49">
        <v>250</v>
      </c>
      <c r="D13" s="54">
        <v>6.8</v>
      </c>
      <c r="E13" s="54">
        <v>4.95</v>
      </c>
      <c r="F13" s="54">
        <v>18.899999999999999</v>
      </c>
      <c r="G13" s="54">
        <v>148.5</v>
      </c>
      <c r="H13" s="54">
        <v>0.09</v>
      </c>
      <c r="I13" s="54">
        <v>0.09</v>
      </c>
      <c r="J13" s="54">
        <v>3.35</v>
      </c>
      <c r="K13" s="54">
        <v>0.5</v>
      </c>
      <c r="L13" s="54">
        <v>1.1000000000000001</v>
      </c>
      <c r="M13" s="54">
        <v>0.62</v>
      </c>
      <c r="N13" s="54">
        <v>7.69</v>
      </c>
      <c r="O13" s="54">
        <v>6.02</v>
      </c>
      <c r="P13" s="9"/>
      <c r="Q13" s="10"/>
      <c r="R13" s="45"/>
      <c r="AC13" s="45"/>
    </row>
    <row r="14" spans="1:29" s="8" customFormat="1">
      <c r="A14" s="38">
        <v>862</v>
      </c>
      <c r="B14" s="46" t="s">
        <v>138</v>
      </c>
      <c r="C14" s="49">
        <v>80</v>
      </c>
      <c r="D14" s="54">
        <v>13.1</v>
      </c>
      <c r="E14" s="54">
        <v>7.5</v>
      </c>
      <c r="F14" s="54">
        <v>10.199999999999999</v>
      </c>
      <c r="G14" s="54">
        <v>161.30000000000001</v>
      </c>
      <c r="H14" s="54">
        <v>0.08</v>
      </c>
      <c r="I14" s="54">
        <v>0.13</v>
      </c>
      <c r="J14" s="54">
        <v>0.96</v>
      </c>
      <c r="K14" s="54">
        <v>0.18</v>
      </c>
      <c r="L14" s="54">
        <v>139.1</v>
      </c>
      <c r="M14" s="54">
        <v>20.5</v>
      </c>
      <c r="N14" s="54">
        <v>351.07</v>
      </c>
      <c r="O14" s="54">
        <v>0.99</v>
      </c>
      <c r="P14" s="9"/>
      <c r="Q14" s="10"/>
      <c r="R14" s="40"/>
      <c r="S14" s="1"/>
      <c r="T14" s="1"/>
      <c r="U14" s="1"/>
      <c r="V14" s="1"/>
      <c r="W14" s="1"/>
      <c r="X14" s="1"/>
      <c r="Y14" s="1"/>
      <c r="Z14" s="1"/>
      <c r="AA14" s="1"/>
      <c r="AB14" s="1"/>
      <c r="AC14" s="40"/>
    </row>
    <row r="15" spans="1:29" s="8" customFormat="1">
      <c r="A15" s="38">
        <v>903</v>
      </c>
      <c r="B15" s="46" t="s">
        <v>87</v>
      </c>
      <c r="C15" s="49">
        <v>150</v>
      </c>
      <c r="D15" s="54">
        <v>2.7</v>
      </c>
      <c r="E15" s="54">
        <v>4.68</v>
      </c>
      <c r="F15" s="54">
        <v>17.5</v>
      </c>
      <c r="G15" s="54">
        <v>123.3</v>
      </c>
      <c r="H15" s="54">
        <v>0.08</v>
      </c>
      <c r="I15" s="54">
        <v>0.6</v>
      </c>
      <c r="J15" s="54">
        <v>32.340000000000003</v>
      </c>
      <c r="K15" s="54">
        <v>0.5</v>
      </c>
      <c r="L15" s="54">
        <v>82.6</v>
      </c>
      <c r="M15" s="54">
        <v>42.32</v>
      </c>
      <c r="N15" s="54">
        <v>197.8</v>
      </c>
      <c r="O15" s="54">
        <v>0</v>
      </c>
      <c r="P15" s="9"/>
      <c r="Q15" s="10"/>
      <c r="R15" s="40"/>
      <c r="S15" s="1"/>
      <c r="T15" s="1"/>
      <c r="U15" s="1"/>
      <c r="V15" s="1"/>
      <c r="W15" s="1"/>
      <c r="X15" s="1"/>
      <c r="Y15" s="1"/>
      <c r="Z15" s="1"/>
      <c r="AA15" s="1"/>
      <c r="AB15" s="1"/>
      <c r="AC15" s="40"/>
    </row>
    <row r="16" spans="1:29" s="2" customFormat="1">
      <c r="A16" s="38"/>
      <c r="B16" s="46" t="s">
        <v>84</v>
      </c>
      <c r="C16" s="49">
        <v>200</v>
      </c>
      <c r="D16" s="54">
        <v>1</v>
      </c>
      <c r="E16" s="54">
        <v>0</v>
      </c>
      <c r="F16" s="54">
        <v>23.4</v>
      </c>
      <c r="G16" s="54">
        <v>94</v>
      </c>
      <c r="H16" s="54">
        <v>0</v>
      </c>
      <c r="I16" s="54">
        <v>0.08</v>
      </c>
      <c r="J16" s="54">
        <v>80</v>
      </c>
      <c r="K16" s="54">
        <v>0</v>
      </c>
      <c r="L16" s="54">
        <v>36</v>
      </c>
      <c r="M16" s="54">
        <v>0</v>
      </c>
      <c r="N16" s="54">
        <v>26</v>
      </c>
      <c r="O16" s="54">
        <v>0.6</v>
      </c>
      <c r="P16" s="11"/>
      <c r="Q16" s="11"/>
      <c r="R16" s="11"/>
      <c r="S16" s="11"/>
      <c r="T16" s="10"/>
      <c r="U16" s="10"/>
      <c r="V16" s="10"/>
      <c r="W16" s="10"/>
      <c r="X16" s="10"/>
      <c r="Y16" s="10"/>
      <c r="Z16" s="10"/>
      <c r="AA16" s="10"/>
      <c r="AB16" s="10"/>
      <c r="AC16" s="11"/>
    </row>
    <row r="17" spans="1:29" s="2" customFormat="1">
      <c r="A17" s="38" t="s">
        <v>85</v>
      </c>
      <c r="B17" s="46" t="s">
        <v>14</v>
      </c>
      <c r="C17" s="49">
        <v>100</v>
      </c>
      <c r="D17" s="54">
        <v>7.6</v>
      </c>
      <c r="E17" s="54">
        <v>13.2</v>
      </c>
      <c r="F17" s="54">
        <v>69</v>
      </c>
      <c r="G17" s="54">
        <v>394</v>
      </c>
      <c r="H17" s="54">
        <v>1.7999999999999999E-2</v>
      </c>
      <c r="I17" s="54">
        <v>0.6</v>
      </c>
      <c r="J17" s="54">
        <v>10.6</v>
      </c>
      <c r="K17" s="54">
        <v>3.4</v>
      </c>
      <c r="L17" s="54">
        <v>43.8</v>
      </c>
      <c r="M17" s="54">
        <v>36.4</v>
      </c>
      <c r="N17" s="54">
        <v>191.4</v>
      </c>
      <c r="O17" s="54">
        <v>2.2000000000000002</v>
      </c>
      <c r="P17" s="11"/>
      <c r="Q17" s="11"/>
      <c r="R17" s="11"/>
      <c r="S17" s="11"/>
      <c r="T17" s="10"/>
      <c r="U17" s="10"/>
      <c r="V17" s="10"/>
      <c r="W17" s="10"/>
      <c r="X17" s="10"/>
      <c r="Y17" s="10"/>
      <c r="Z17" s="10"/>
      <c r="AA17" s="10"/>
      <c r="AB17" s="10"/>
      <c r="AC17" s="11"/>
    </row>
    <row r="18" spans="1:29">
      <c r="A18" s="38"/>
      <c r="B18" s="46" t="s">
        <v>21</v>
      </c>
      <c r="C18" s="49">
        <v>40</v>
      </c>
      <c r="D18" s="54">
        <v>2.8</v>
      </c>
      <c r="E18" s="54">
        <v>0.5</v>
      </c>
      <c r="F18" s="54">
        <v>14.6</v>
      </c>
      <c r="G18" s="54">
        <v>71</v>
      </c>
      <c r="H18" s="54">
        <v>0</v>
      </c>
      <c r="I18" s="54">
        <v>0.06</v>
      </c>
      <c r="J18" s="54">
        <v>0</v>
      </c>
      <c r="K18" s="54">
        <v>7.0000000000000001E-3</v>
      </c>
      <c r="L18" s="54">
        <v>14.7</v>
      </c>
      <c r="M18" s="54">
        <v>13.3</v>
      </c>
      <c r="N18" s="54">
        <v>60.9</v>
      </c>
      <c r="O18" s="54">
        <v>1.4</v>
      </c>
      <c r="P18" s="9"/>
      <c r="Q18" s="10"/>
      <c r="S18" s="10"/>
      <c r="T18" s="11"/>
      <c r="U18" s="11"/>
      <c r="V18" s="11"/>
      <c r="W18" s="11"/>
      <c r="X18" s="11"/>
      <c r="Y18" s="11"/>
      <c r="Z18" s="11"/>
      <c r="AA18" s="11"/>
      <c r="AB18" s="11"/>
    </row>
    <row r="19" spans="1:29">
      <c r="A19" s="38"/>
      <c r="B19" s="46" t="s">
        <v>12</v>
      </c>
      <c r="C19" s="49"/>
      <c r="D19" s="54">
        <f t="shared" ref="D19:O19" si="1">SUM(D12:D18)</f>
        <v>34.699999999999996</v>
      </c>
      <c r="E19" s="54">
        <f t="shared" si="1"/>
        <v>33.230000000000004</v>
      </c>
      <c r="F19" s="54">
        <f t="shared" si="1"/>
        <v>155.19999999999999</v>
      </c>
      <c r="G19" s="54">
        <f t="shared" si="1"/>
        <v>1023.3</v>
      </c>
      <c r="H19" s="54">
        <f t="shared" si="1"/>
        <v>0.27800000000000002</v>
      </c>
      <c r="I19" s="54">
        <f t="shared" si="1"/>
        <v>1.56</v>
      </c>
      <c r="J19" s="54">
        <f t="shared" si="1"/>
        <v>146.95000000000002</v>
      </c>
      <c r="K19" s="54">
        <f t="shared" si="1"/>
        <v>7.0269999999999992</v>
      </c>
      <c r="L19" s="54">
        <f t="shared" si="1"/>
        <v>376.74</v>
      </c>
      <c r="M19" s="54">
        <f t="shared" si="1"/>
        <v>140.67000000000002</v>
      </c>
      <c r="N19" s="54">
        <f t="shared" si="1"/>
        <v>875.76</v>
      </c>
      <c r="O19" s="54">
        <f t="shared" si="1"/>
        <v>12.000000000000002</v>
      </c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38"/>
      <c r="B20" s="87" t="s">
        <v>99</v>
      </c>
      <c r="C20" s="88"/>
      <c r="D20" s="89">
        <f t="shared" ref="D20:O20" si="2">D10+D19</f>
        <v>48.379999999999995</v>
      </c>
      <c r="E20" s="89">
        <f t="shared" si="2"/>
        <v>42.100000000000009</v>
      </c>
      <c r="F20" s="89">
        <f t="shared" si="2"/>
        <v>239.45</v>
      </c>
      <c r="G20" s="89">
        <f t="shared" si="2"/>
        <v>1478.1</v>
      </c>
      <c r="H20" s="89">
        <f t="shared" si="2"/>
        <v>0.39800000000000002</v>
      </c>
      <c r="I20" s="89">
        <f t="shared" si="2"/>
        <v>1.77</v>
      </c>
      <c r="J20" s="89">
        <f t="shared" si="2"/>
        <v>148.30000000000001</v>
      </c>
      <c r="K20" s="89">
        <f t="shared" si="2"/>
        <v>7.2269999999999994</v>
      </c>
      <c r="L20" s="89">
        <f t="shared" si="2"/>
        <v>647.61</v>
      </c>
      <c r="M20" s="89">
        <f t="shared" si="2"/>
        <v>208.08</v>
      </c>
      <c r="N20" s="89">
        <f t="shared" si="2"/>
        <v>1160.3</v>
      </c>
      <c r="O20" s="89">
        <f t="shared" si="2"/>
        <v>13.940000000000001</v>
      </c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>
      <c r="A21" s="66"/>
      <c r="B21" s="56"/>
      <c r="C21" s="73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>
      <c r="A22" s="66"/>
      <c r="B22" s="56"/>
      <c r="C22" s="73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>
      <c r="A23" s="66"/>
      <c r="B23" s="56"/>
      <c r="C23" s="73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>
      <c r="A24" s="66"/>
      <c r="B24" s="56"/>
      <c r="C24" s="73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>
      <c r="A25" s="66"/>
      <c r="B25" s="56"/>
      <c r="C25" s="73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66"/>
      <c r="B26" s="56"/>
      <c r="C26" s="73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>
      <c r="A27" s="66"/>
      <c r="B27" s="56"/>
      <c r="C27" s="73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>
      <c r="A28" s="66"/>
      <c r="B28" s="56"/>
      <c r="C28" s="73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>
      <c r="A29" s="66"/>
      <c r="B29" s="56"/>
      <c r="C29" s="73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S30" s="10"/>
      <c r="T30" s="10"/>
      <c r="U30" s="172"/>
      <c r="V30" s="172"/>
      <c r="W30" s="172"/>
      <c r="X30" s="172"/>
      <c r="Y30" s="172"/>
      <c r="Z30" s="35"/>
      <c r="AA30" s="35"/>
      <c r="AB30" s="35"/>
    </row>
    <row r="31" spans="1:29" ht="30" customHeight="1">
      <c r="A31" s="171" t="s">
        <v>27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</row>
    <row r="32" spans="1:29">
      <c r="A32" s="169" t="s">
        <v>65</v>
      </c>
      <c r="B32" s="173" t="s">
        <v>66</v>
      </c>
      <c r="C32" s="173" t="s">
        <v>67</v>
      </c>
      <c r="D32" s="174" t="s">
        <v>46</v>
      </c>
      <c r="E32" s="174"/>
      <c r="F32" s="174"/>
      <c r="G32" s="173" t="s">
        <v>72</v>
      </c>
      <c r="H32" s="174" t="s">
        <v>68</v>
      </c>
      <c r="I32" s="174"/>
      <c r="J32" s="174"/>
      <c r="K32" s="174"/>
      <c r="L32" s="174" t="s">
        <v>69</v>
      </c>
      <c r="M32" s="174"/>
      <c r="N32" s="174"/>
      <c r="O32" s="174"/>
    </row>
    <row r="33" spans="1:31" s="3" customFormat="1">
      <c r="A33" s="169"/>
      <c r="B33" s="173"/>
      <c r="C33" s="173"/>
      <c r="D33" s="52" t="s">
        <v>47</v>
      </c>
      <c r="E33" s="52" t="s">
        <v>48</v>
      </c>
      <c r="F33" s="52" t="s">
        <v>49</v>
      </c>
      <c r="G33" s="173"/>
      <c r="H33" s="52" t="s">
        <v>1</v>
      </c>
      <c r="I33" s="52" t="s">
        <v>2</v>
      </c>
      <c r="J33" s="52" t="s">
        <v>0</v>
      </c>
      <c r="K33" s="52" t="s">
        <v>3</v>
      </c>
      <c r="L33" s="52" t="s">
        <v>70</v>
      </c>
      <c r="M33" s="52" t="s">
        <v>4</v>
      </c>
      <c r="N33" s="52" t="s">
        <v>71</v>
      </c>
      <c r="O33" s="52" t="s">
        <v>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1">
      <c r="A34" s="63"/>
      <c r="B34" s="165" t="s">
        <v>10</v>
      </c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7"/>
      <c r="T34" s="2"/>
      <c r="U34" s="2"/>
      <c r="V34" s="2"/>
      <c r="W34" s="2"/>
      <c r="X34" s="2"/>
      <c r="Y34" s="2"/>
      <c r="Z34" s="2"/>
      <c r="AA34" s="2"/>
      <c r="AB34" s="2"/>
    </row>
    <row r="35" spans="1:31">
      <c r="A35" s="38">
        <v>617</v>
      </c>
      <c r="B35" s="46" t="s">
        <v>83</v>
      </c>
      <c r="C35" s="49">
        <v>150</v>
      </c>
      <c r="D35" s="54">
        <v>20.9</v>
      </c>
      <c r="E35" s="54">
        <v>14.3</v>
      </c>
      <c r="F35" s="54">
        <v>31.7</v>
      </c>
      <c r="G35" s="54">
        <v>338</v>
      </c>
      <c r="H35" s="54">
        <v>7.0000000000000001E-3</v>
      </c>
      <c r="I35" s="54">
        <v>0.09</v>
      </c>
      <c r="J35" s="54">
        <v>0.42</v>
      </c>
      <c r="K35" s="54">
        <v>0.32</v>
      </c>
      <c r="L35" s="54">
        <v>289.89999999999998</v>
      </c>
      <c r="M35" s="54">
        <v>30.08</v>
      </c>
      <c r="N35" s="54">
        <v>301.60000000000002</v>
      </c>
      <c r="O35" s="54">
        <v>1.25</v>
      </c>
      <c r="P35" s="9"/>
      <c r="Q35" s="10"/>
      <c r="R35" s="9"/>
      <c r="S35" s="2"/>
      <c r="T35" s="3"/>
      <c r="U35" s="3"/>
      <c r="V35" s="3"/>
      <c r="W35" s="3"/>
      <c r="X35" s="3"/>
      <c r="Y35" s="3"/>
      <c r="Z35" s="3"/>
      <c r="AA35" s="3"/>
      <c r="AB35" s="3"/>
      <c r="AC35" s="35"/>
    </row>
    <row r="36" spans="1:31" s="3" customFormat="1">
      <c r="A36" s="38"/>
      <c r="B36" s="46" t="s">
        <v>81</v>
      </c>
      <c r="C36" s="49">
        <v>200</v>
      </c>
      <c r="D36" s="54">
        <v>0.8</v>
      </c>
      <c r="E36" s="54">
        <v>0.8</v>
      </c>
      <c r="F36" s="54">
        <v>19.600000000000001</v>
      </c>
      <c r="G36" s="54">
        <v>88</v>
      </c>
      <c r="H36" s="54">
        <v>0.09</v>
      </c>
      <c r="I36" s="54">
        <v>0.04</v>
      </c>
      <c r="J36" s="54">
        <v>40</v>
      </c>
      <c r="K36" s="54">
        <v>0</v>
      </c>
      <c r="L36" s="54">
        <v>20</v>
      </c>
      <c r="M36" s="54">
        <v>0</v>
      </c>
      <c r="N36" s="54">
        <v>12</v>
      </c>
      <c r="O36" s="54">
        <v>0.6</v>
      </c>
    </row>
    <row r="37" spans="1:31">
      <c r="A37" s="38">
        <v>1184</v>
      </c>
      <c r="B37" s="46" t="s">
        <v>22</v>
      </c>
      <c r="C37" s="49">
        <v>200</v>
      </c>
      <c r="D37" s="54">
        <v>3.8</v>
      </c>
      <c r="E37" s="54">
        <v>4</v>
      </c>
      <c r="F37" s="54">
        <v>25.8</v>
      </c>
      <c r="G37" s="54">
        <v>154</v>
      </c>
      <c r="H37" s="54">
        <v>0.08</v>
      </c>
      <c r="I37" s="54">
        <v>0.05</v>
      </c>
      <c r="J37" s="54">
        <v>2.2200000000000002</v>
      </c>
      <c r="K37" s="54">
        <v>0.05</v>
      </c>
      <c r="L37" s="54">
        <v>49.92</v>
      </c>
      <c r="M37" s="54">
        <v>0.7</v>
      </c>
      <c r="N37" s="54">
        <v>0</v>
      </c>
      <c r="O37" s="54">
        <v>0</v>
      </c>
    </row>
    <row r="38" spans="1:31" s="8" customFormat="1">
      <c r="A38" s="38"/>
      <c r="B38" s="46" t="s">
        <v>12</v>
      </c>
      <c r="C38" s="49"/>
      <c r="D38" s="54">
        <f t="shared" ref="D38:O38" si="3">SUM(D35:D37)</f>
        <v>25.5</v>
      </c>
      <c r="E38" s="54">
        <f t="shared" si="3"/>
        <v>19.100000000000001</v>
      </c>
      <c r="F38" s="54">
        <f t="shared" si="3"/>
        <v>77.099999999999994</v>
      </c>
      <c r="G38" s="54">
        <f t="shared" si="3"/>
        <v>580</v>
      </c>
      <c r="H38" s="54">
        <f t="shared" si="3"/>
        <v>0.17699999999999999</v>
      </c>
      <c r="I38" s="54">
        <f t="shared" si="3"/>
        <v>0.18</v>
      </c>
      <c r="J38" s="54">
        <f t="shared" si="3"/>
        <v>42.64</v>
      </c>
      <c r="K38" s="54">
        <f t="shared" si="3"/>
        <v>0.37</v>
      </c>
      <c r="L38" s="54">
        <f t="shared" si="3"/>
        <v>359.82</v>
      </c>
      <c r="M38" s="54">
        <f t="shared" si="3"/>
        <v>30.779999999999998</v>
      </c>
      <c r="N38" s="54">
        <f t="shared" si="3"/>
        <v>313.60000000000002</v>
      </c>
      <c r="O38" s="54">
        <f t="shared" si="3"/>
        <v>1.85</v>
      </c>
      <c r="P38" s="7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1">
      <c r="A39" s="63"/>
      <c r="B39" s="165" t="s">
        <v>15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7"/>
      <c r="S39" s="2"/>
    </row>
    <row r="40" spans="1:31">
      <c r="A40" s="38">
        <v>51</v>
      </c>
      <c r="B40" s="46" t="s">
        <v>61</v>
      </c>
      <c r="C40" s="49">
        <v>60</v>
      </c>
      <c r="D40" s="54">
        <v>1.08</v>
      </c>
      <c r="E40" s="54">
        <v>4.68</v>
      </c>
      <c r="F40" s="54">
        <v>4.59</v>
      </c>
      <c r="G40" s="54">
        <v>66</v>
      </c>
      <c r="H40" s="54">
        <v>0</v>
      </c>
      <c r="I40" s="54">
        <v>0.75</v>
      </c>
      <c r="J40" s="54">
        <v>29.37</v>
      </c>
      <c r="K40" s="54">
        <v>4.7699999999999996</v>
      </c>
      <c r="L40" s="54">
        <v>25.59</v>
      </c>
      <c r="M40" s="54">
        <v>25.32</v>
      </c>
      <c r="N40" s="54">
        <v>33.6</v>
      </c>
      <c r="O40" s="54">
        <v>1.1599999999999999</v>
      </c>
      <c r="T40" s="2"/>
      <c r="U40" s="2"/>
      <c r="V40" s="2"/>
      <c r="W40" s="2"/>
      <c r="X40" s="2"/>
      <c r="Y40" s="2"/>
      <c r="Z40" s="2"/>
      <c r="AA40" s="2"/>
      <c r="AB40" s="2"/>
    </row>
    <row r="41" spans="1:31" s="2" customFormat="1">
      <c r="A41" s="38">
        <v>274</v>
      </c>
      <c r="B41" s="46" t="s">
        <v>86</v>
      </c>
      <c r="C41" s="49" t="s">
        <v>37</v>
      </c>
      <c r="D41" s="54">
        <v>2.25</v>
      </c>
      <c r="E41" s="54">
        <v>3.69</v>
      </c>
      <c r="F41" s="54">
        <v>7.02</v>
      </c>
      <c r="G41" s="54">
        <v>64.3</v>
      </c>
      <c r="H41" s="54">
        <v>0.28000000000000003</v>
      </c>
      <c r="I41" s="54">
        <v>0.13</v>
      </c>
      <c r="J41" s="54">
        <v>7.8</v>
      </c>
      <c r="K41" s="54">
        <v>0.35</v>
      </c>
      <c r="L41" s="54">
        <v>70.42</v>
      </c>
      <c r="M41" s="54">
        <v>31.08</v>
      </c>
      <c r="N41" s="54">
        <v>250.7</v>
      </c>
      <c r="O41" s="54">
        <v>1.33</v>
      </c>
      <c r="T41" s="3"/>
      <c r="U41" s="3"/>
      <c r="V41" s="3"/>
      <c r="W41" s="3"/>
      <c r="X41" s="3"/>
      <c r="Y41" s="3"/>
      <c r="Z41" s="3"/>
      <c r="AA41" s="3"/>
      <c r="AB41" s="3"/>
    </row>
    <row r="42" spans="1:31" s="3" customFormat="1">
      <c r="A42" s="38">
        <v>779</v>
      </c>
      <c r="B42" s="46" t="s">
        <v>28</v>
      </c>
      <c r="C42" s="49">
        <v>200</v>
      </c>
      <c r="D42" s="54">
        <v>17.3</v>
      </c>
      <c r="E42" s="54">
        <v>9.3000000000000007</v>
      </c>
      <c r="F42" s="54">
        <v>30.1</v>
      </c>
      <c r="G42" s="54">
        <v>275</v>
      </c>
      <c r="H42" s="54">
        <v>0</v>
      </c>
      <c r="I42" s="54">
        <v>0.3</v>
      </c>
      <c r="J42" s="54">
        <v>26.4</v>
      </c>
      <c r="K42" s="54">
        <v>0</v>
      </c>
      <c r="L42" s="54">
        <v>109</v>
      </c>
      <c r="M42" s="54">
        <v>0.03</v>
      </c>
      <c r="N42" s="54">
        <v>0.02</v>
      </c>
      <c r="O42" s="54">
        <v>7.3</v>
      </c>
      <c r="T42" s="1"/>
      <c r="U42" s="1"/>
      <c r="V42" s="1"/>
      <c r="W42" s="1"/>
      <c r="X42" s="1"/>
      <c r="Y42" s="1"/>
      <c r="Z42" s="1"/>
      <c r="AA42" s="1"/>
      <c r="AB42" s="1"/>
    </row>
    <row r="43" spans="1:31" s="78" customFormat="1">
      <c r="A43" s="38">
        <v>1168</v>
      </c>
      <c r="B43" s="46" t="s">
        <v>144</v>
      </c>
      <c r="C43" s="49" t="s">
        <v>145</v>
      </c>
      <c r="D43" s="54">
        <v>0.3</v>
      </c>
      <c r="E43" s="54">
        <v>0.1</v>
      </c>
      <c r="F43" s="54">
        <v>15.2</v>
      </c>
      <c r="G43" s="54">
        <v>63</v>
      </c>
      <c r="H43" s="54">
        <v>0</v>
      </c>
      <c r="I43" s="54">
        <v>2.5</v>
      </c>
      <c r="J43" s="54">
        <v>0</v>
      </c>
      <c r="K43" s="54">
        <v>0</v>
      </c>
      <c r="L43" s="54">
        <v>17</v>
      </c>
      <c r="M43" s="54">
        <v>10</v>
      </c>
      <c r="N43" s="54">
        <v>7</v>
      </c>
      <c r="O43" s="54">
        <v>0.9</v>
      </c>
      <c r="P43" s="76"/>
      <c r="Q43" s="77"/>
      <c r="R43" s="77"/>
      <c r="S43" s="48"/>
      <c r="T43" s="48"/>
      <c r="U43" s="175"/>
      <c r="V43" s="175"/>
      <c r="W43" s="175"/>
      <c r="X43" s="175"/>
      <c r="Y43" s="175"/>
      <c r="Z43" s="35"/>
      <c r="AA43" s="35"/>
      <c r="AB43" s="35"/>
      <c r="AC43" s="77"/>
      <c r="AD43" s="77"/>
      <c r="AE43" s="77"/>
    </row>
    <row r="44" spans="1:31" s="79" customFormat="1">
      <c r="A44" s="38">
        <v>42</v>
      </c>
      <c r="B44" s="46" t="s">
        <v>9</v>
      </c>
      <c r="C44" s="49">
        <v>20</v>
      </c>
      <c r="D44" s="54">
        <v>4.5999999999999996</v>
      </c>
      <c r="E44" s="54">
        <v>6</v>
      </c>
      <c r="F44" s="54">
        <v>0</v>
      </c>
      <c r="G44" s="54">
        <v>74</v>
      </c>
      <c r="H44" s="54">
        <v>0.03</v>
      </c>
      <c r="I44" s="54">
        <v>0</v>
      </c>
      <c r="J44" s="54">
        <v>0.2</v>
      </c>
      <c r="K44" s="54">
        <v>0</v>
      </c>
      <c r="L44" s="54">
        <v>240</v>
      </c>
      <c r="M44" s="54">
        <v>10.8</v>
      </c>
      <c r="N44" s="54">
        <v>153.6</v>
      </c>
      <c r="O44" s="54">
        <v>0.2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1:31" s="80" customFormat="1">
      <c r="A45" s="38"/>
      <c r="B45" s="46" t="s">
        <v>8</v>
      </c>
      <c r="C45" s="49">
        <v>40</v>
      </c>
      <c r="D45" s="54">
        <v>3.04</v>
      </c>
      <c r="E45" s="54">
        <v>0.3</v>
      </c>
      <c r="F45" s="54">
        <v>18.7</v>
      </c>
      <c r="G45" s="54">
        <v>85</v>
      </c>
      <c r="H45" s="54">
        <v>0</v>
      </c>
      <c r="I45" s="54">
        <v>0</v>
      </c>
      <c r="J45" s="54">
        <v>0</v>
      </c>
      <c r="K45" s="54">
        <v>0</v>
      </c>
      <c r="L45" s="54">
        <v>8</v>
      </c>
      <c r="M45" s="54">
        <v>11.2</v>
      </c>
      <c r="N45" s="54">
        <v>27.5</v>
      </c>
      <c r="O45" s="54">
        <v>0.5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1:31" s="78" customFormat="1">
      <c r="A46" s="38"/>
      <c r="B46" s="46" t="s">
        <v>21</v>
      </c>
      <c r="C46" s="49">
        <v>40</v>
      </c>
      <c r="D46" s="54">
        <v>2.8</v>
      </c>
      <c r="E46" s="54">
        <v>0.5</v>
      </c>
      <c r="F46" s="54">
        <v>14.6</v>
      </c>
      <c r="G46" s="54">
        <v>71</v>
      </c>
      <c r="H46" s="54">
        <v>0</v>
      </c>
      <c r="I46" s="54">
        <v>0.06</v>
      </c>
      <c r="J46" s="54">
        <v>0</v>
      </c>
      <c r="K46" s="54">
        <v>7.0000000000000001E-3</v>
      </c>
      <c r="L46" s="54">
        <v>14.7</v>
      </c>
      <c r="M46" s="54">
        <v>13.3</v>
      </c>
      <c r="N46" s="54">
        <v>60.9</v>
      </c>
      <c r="O46" s="54">
        <v>1.4</v>
      </c>
      <c r="P46" s="76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</row>
    <row r="47" spans="1:31" s="78" customFormat="1">
      <c r="A47" s="38"/>
      <c r="B47" s="46" t="s">
        <v>12</v>
      </c>
      <c r="C47" s="54"/>
      <c r="D47" s="54">
        <f>SUM(D40:D46)</f>
        <v>31.37</v>
      </c>
      <c r="E47" s="54">
        <f t="shared" ref="E47:O47" si="4">SUM(E40:E46)</f>
        <v>24.570000000000004</v>
      </c>
      <c r="F47" s="54">
        <f t="shared" si="4"/>
        <v>90.21</v>
      </c>
      <c r="G47" s="54">
        <f t="shared" si="4"/>
        <v>698.3</v>
      </c>
      <c r="H47" s="54">
        <f t="shared" si="4"/>
        <v>0.31000000000000005</v>
      </c>
      <c r="I47" s="54">
        <f t="shared" si="4"/>
        <v>3.7399999999999998</v>
      </c>
      <c r="J47" s="54">
        <f t="shared" si="4"/>
        <v>63.77</v>
      </c>
      <c r="K47" s="54">
        <f t="shared" si="4"/>
        <v>5.1269999999999989</v>
      </c>
      <c r="L47" s="54">
        <f t="shared" si="4"/>
        <v>484.71</v>
      </c>
      <c r="M47" s="54">
        <f t="shared" si="4"/>
        <v>101.73</v>
      </c>
      <c r="N47" s="54">
        <f t="shared" si="4"/>
        <v>533.31999999999994</v>
      </c>
      <c r="O47" s="54">
        <f t="shared" si="4"/>
        <v>12.79</v>
      </c>
      <c r="P47" s="76"/>
      <c r="Q47" s="77"/>
      <c r="R47" s="77"/>
      <c r="S47" s="77"/>
      <c r="T47" s="79"/>
      <c r="U47" s="79"/>
      <c r="V47" s="79"/>
      <c r="W47" s="79"/>
      <c r="X47" s="79"/>
      <c r="Y47" s="79"/>
      <c r="Z47" s="79"/>
      <c r="AA47" s="79"/>
      <c r="AB47" s="79"/>
      <c r="AC47" s="77"/>
      <c r="AD47" s="77"/>
      <c r="AE47" s="77"/>
    </row>
    <row r="48" spans="1:31" s="78" customFormat="1">
      <c r="A48" s="38"/>
      <c r="B48" s="87" t="s">
        <v>99</v>
      </c>
      <c r="C48" s="88"/>
      <c r="D48" s="89">
        <f>D38+D47</f>
        <v>56.870000000000005</v>
      </c>
      <c r="E48" s="89">
        <f t="shared" ref="E48:O48" si="5">E38+E47</f>
        <v>43.67</v>
      </c>
      <c r="F48" s="89">
        <f t="shared" si="5"/>
        <v>167.31</v>
      </c>
      <c r="G48" s="89">
        <f t="shared" si="5"/>
        <v>1278.3</v>
      </c>
      <c r="H48" s="89">
        <f t="shared" si="5"/>
        <v>0.48700000000000004</v>
      </c>
      <c r="I48" s="89">
        <f t="shared" si="5"/>
        <v>3.92</v>
      </c>
      <c r="J48" s="89">
        <f t="shared" si="5"/>
        <v>106.41</v>
      </c>
      <c r="K48" s="89">
        <f t="shared" si="5"/>
        <v>5.496999999999999</v>
      </c>
      <c r="L48" s="89">
        <f t="shared" si="5"/>
        <v>844.53</v>
      </c>
      <c r="M48" s="89">
        <f t="shared" si="5"/>
        <v>132.51</v>
      </c>
      <c r="N48" s="89">
        <f t="shared" si="5"/>
        <v>846.92</v>
      </c>
      <c r="O48" s="89">
        <f t="shared" si="5"/>
        <v>14.639999999999999</v>
      </c>
      <c r="P48" s="81"/>
      <c r="Q48" s="48"/>
      <c r="R48" s="81"/>
      <c r="S48" s="79"/>
      <c r="T48" s="77"/>
      <c r="U48" s="77"/>
      <c r="V48" s="77"/>
      <c r="W48" s="77"/>
      <c r="X48" s="77"/>
      <c r="Y48" s="77"/>
      <c r="Z48" s="77"/>
      <c r="AA48" s="77"/>
      <c r="AB48" s="77"/>
      <c r="AC48" s="35"/>
      <c r="AD48" s="77"/>
      <c r="AE48" s="77"/>
    </row>
    <row r="49" spans="1:31" s="78" customFormat="1">
      <c r="A49" s="66"/>
      <c r="B49" s="56"/>
      <c r="C49" s="73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76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</row>
    <row r="50" spans="1:31" s="78" customFormat="1">
      <c r="A50" s="66"/>
      <c r="B50" s="56"/>
      <c r="C50" s="73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76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</row>
    <row r="51" spans="1:31" s="78" customFormat="1">
      <c r="A51" s="66"/>
      <c r="B51" s="56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76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</row>
    <row r="52" spans="1:31" s="78" customFormat="1">
      <c r="A52" s="74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76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</row>
    <row r="53" spans="1:31" s="79" customFormat="1">
      <c r="A53" s="66"/>
      <c r="B53" s="56"/>
      <c r="C53" s="73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31" s="78" customFormat="1">
      <c r="A54" s="66"/>
      <c r="B54" s="56"/>
      <c r="C54" s="73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76"/>
      <c r="Q54" s="77"/>
      <c r="R54" s="77"/>
      <c r="S54" s="77"/>
      <c r="T54" s="80"/>
      <c r="U54" s="80"/>
      <c r="V54" s="80"/>
      <c r="W54" s="80"/>
      <c r="X54" s="80"/>
      <c r="Y54" s="80"/>
      <c r="Z54" s="80"/>
      <c r="AA54" s="80"/>
      <c r="AB54" s="80"/>
      <c r="AC54" s="77"/>
      <c r="AD54" s="77"/>
      <c r="AE54" s="77"/>
    </row>
    <row r="55" spans="1:31" s="78" customFormat="1">
      <c r="A55" s="66"/>
      <c r="B55" s="56"/>
      <c r="C55" s="73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76"/>
      <c r="Q55" s="77"/>
      <c r="R55" s="77"/>
      <c r="S55" s="77"/>
      <c r="T55" s="80"/>
      <c r="U55" s="80"/>
      <c r="V55" s="80"/>
      <c r="W55" s="80"/>
      <c r="X55" s="80"/>
      <c r="Y55" s="80"/>
      <c r="Z55" s="80"/>
      <c r="AA55" s="80"/>
      <c r="AB55" s="80"/>
      <c r="AC55" s="77"/>
      <c r="AD55" s="77"/>
      <c r="AE55" s="77"/>
    </row>
    <row r="56" spans="1:31" s="78" customFormat="1">
      <c r="A56" s="66"/>
      <c r="B56" s="56"/>
      <c r="C56" s="73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76"/>
      <c r="Q56" s="77"/>
      <c r="R56" s="77"/>
      <c r="S56" s="82"/>
      <c r="T56" s="83"/>
      <c r="U56" s="83"/>
      <c r="V56" s="83"/>
      <c r="W56" s="83"/>
      <c r="X56" s="83"/>
      <c r="Y56" s="83"/>
      <c r="Z56" s="83"/>
      <c r="AA56" s="83"/>
      <c r="AB56" s="83"/>
      <c r="AC56" s="77"/>
      <c r="AD56" s="77"/>
      <c r="AE56" s="77"/>
    </row>
    <row r="57" spans="1:31" s="78" customFormat="1">
      <c r="A57" s="66"/>
      <c r="B57" s="56"/>
      <c r="C57" s="73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76"/>
      <c r="Q57" s="77"/>
      <c r="R57" s="77"/>
      <c r="S57" s="82"/>
      <c r="T57" s="83"/>
      <c r="U57" s="83"/>
      <c r="V57" s="83"/>
      <c r="W57" s="83"/>
      <c r="X57" s="83"/>
      <c r="Y57" s="83"/>
      <c r="Z57" s="83"/>
      <c r="AA57" s="83"/>
      <c r="AB57" s="83"/>
      <c r="AC57" s="77"/>
      <c r="AD57" s="77"/>
      <c r="AE57" s="77"/>
    </row>
    <row r="58" spans="1:31" s="78" customFormat="1">
      <c r="A58" s="66"/>
      <c r="B58" s="56"/>
      <c r="C58" s="73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76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</row>
    <row r="59" spans="1:31" ht="30" customHeight="1">
      <c r="A59" s="66"/>
      <c r="B59" s="56"/>
      <c r="C59" s="73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S59" s="10"/>
      <c r="T59" s="10"/>
      <c r="U59" s="172" t="s">
        <v>45</v>
      </c>
      <c r="V59" s="172"/>
      <c r="W59" s="172"/>
      <c r="X59" s="172"/>
      <c r="Y59" s="172"/>
      <c r="Z59" s="35"/>
      <c r="AA59" s="35"/>
      <c r="AB59" s="35"/>
    </row>
    <row r="60" spans="1:31">
      <c r="A60" s="66"/>
      <c r="B60" s="56"/>
      <c r="C60" s="73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1:31">
      <c r="A61" s="64"/>
      <c r="B61" s="51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9"/>
      <c r="Q61" s="10"/>
      <c r="R61" s="9"/>
      <c r="S61" s="3"/>
      <c r="AC61" s="35"/>
    </row>
    <row r="62" spans="1:31">
      <c r="A62" s="171" t="s">
        <v>29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</row>
    <row r="63" spans="1:31" s="2" customFormat="1">
      <c r="A63" s="169" t="s">
        <v>65</v>
      </c>
      <c r="B63" s="170" t="s">
        <v>66</v>
      </c>
      <c r="C63" s="170" t="s">
        <v>67</v>
      </c>
      <c r="D63" s="163" t="s">
        <v>46</v>
      </c>
      <c r="E63" s="163"/>
      <c r="F63" s="163"/>
      <c r="G63" s="170" t="s">
        <v>72</v>
      </c>
      <c r="H63" s="163" t="s">
        <v>68</v>
      </c>
      <c r="I63" s="163"/>
      <c r="J63" s="163"/>
      <c r="K63" s="163"/>
      <c r="L63" s="163" t="s">
        <v>69</v>
      </c>
      <c r="M63" s="163"/>
      <c r="N63" s="163"/>
      <c r="O63" s="163"/>
      <c r="S63" s="1"/>
    </row>
    <row r="64" spans="1:31" s="3" customFormat="1">
      <c r="A64" s="169"/>
      <c r="B64" s="170"/>
      <c r="C64" s="170"/>
      <c r="D64" s="53" t="s">
        <v>47</v>
      </c>
      <c r="E64" s="53" t="s">
        <v>48</v>
      </c>
      <c r="F64" s="53" t="s">
        <v>49</v>
      </c>
      <c r="G64" s="170"/>
      <c r="H64" s="52" t="s">
        <v>1</v>
      </c>
      <c r="I64" s="52" t="s">
        <v>2</v>
      </c>
      <c r="J64" s="52" t="s">
        <v>0</v>
      </c>
      <c r="K64" s="52" t="s">
        <v>3</v>
      </c>
      <c r="L64" s="52" t="s">
        <v>70</v>
      </c>
      <c r="M64" s="52" t="s">
        <v>4</v>
      </c>
      <c r="N64" s="52" t="s">
        <v>71</v>
      </c>
      <c r="O64" s="52" t="s">
        <v>5</v>
      </c>
      <c r="S64" s="1"/>
    </row>
    <row r="65" spans="1:31">
      <c r="A65" s="63"/>
      <c r="B65" s="165" t="s">
        <v>10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7"/>
      <c r="S65" s="2"/>
    </row>
    <row r="66" spans="1:31" s="8" customFormat="1">
      <c r="A66" s="38">
        <v>586</v>
      </c>
      <c r="B66" s="46" t="s">
        <v>30</v>
      </c>
      <c r="C66" s="49">
        <v>150</v>
      </c>
      <c r="D66" s="54">
        <v>10.6</v>
      </c>
      <c r="E66" s="54">
        <v>17</v>
      </c>
      <c r="F66" s="54">
        <v>2.1</v>
      </c>
      <c r="G66" s="54">
        <v>203</v>
      </c>
      <c r="H66" s="54">
        <v>0.15</v>
      </c>
      <c r="I66" s="54">
        <v>0.06</v>
      </c>
      <c r="J66" s="54">
        <v>1.88</v>
      </c>
      <c r="K66" s="54">
        <v>1.4999999999999999E-2</v>
      </c>
      <c r="L66" s="54">
        <v>151.19999999999999</v>
      </c>
      <c r="M66" s="54">
        <v>6.68</v>
      </c>
      <c r="N66" s="54">
        <v>60.47</v>
      </c>
      <c r="O66" s="54">
        <v>0.48</v>
      </c>
      <c r="P66" s="7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31">
      <c r="A67" s="38">
        <v>698</v>
      </c>
      <c r="B67" s="46" t="s">
        <v>31</v>
      </c>
      <c r="C67" s="49" t="s">
        <v>97</v>
      </c>
      <c r="D67" s="54">
        <v>5.8</v>
      </c>
      <c r="E67" s="54">
        <v>12.8</v>
      </c>
      <c r="F67" s="54">
        <v>0.8</v>
      </c>
      <c r="G67" s="54">
        <v>142</v>
      </c>
      <c r="H67" s="54">
        <v>0</v>
      </c>
      <c r="I67" s="54">
        <v>0</v>
      </c>
      <c r="J67" s="54">
        <v>0</v>
      </c>
      <c r="K67" s="54">
        <v>0</v>
      </c>
      <c r="L67" s="54">
        <v>29</v>
      </c>
      <c r="M67" s="54">
        <v>20</v>
      </c>
      <c r="N67" s="54">
        <v>161</v>
      </c>
      <c r="O67" s="54">
        <v>1.7</v>
      </c>
      <c r="T67" s="2"/>
      <c r="U67" s="2"/>
      <c r="V67" s="2"/>
      <c r="W67" s="2"/>
      <c r="X67" s="2"/>
      <c r="Y67" s="2"/>
      <c r="Z67" s="2"/>
      <c r="AA67" s="2"/>
      <c r="AB67" s="2"/>
    </row>
    <row r="68" spans="1:31">
      <c r="A68" s="38">
        <v>1167</v>
      </c>
      <c r="B68" s="46" t="s">
        <v>7</v>
      </c>
      <c r="C68" s="128" t="s">
        <v>146</v>
      </c>
      <c r="D68" s="54">
        <v>0.2</v>
      </c>
      <c r="E68" s="54">
        <v>0.05</v>
      </c>
      <c r="F68" s="54">
        <v>15.01</v>
      </c>
      <c r="G68" s="54">
        <v>61.3</v>
      </c>
      <c r="H68" s="54">
        <v>0.03</v>
      </c>
      <c r="I68" s="54">
        <v>0</v>
      </c>
      <c r="J68" s="54">
        <v>0.03</v>
      </c>
      <c r="K68" s="54">
        <v>0</v>
      </c>
      <c r="L68" s="54">
        <v>9.67</v>
      </c>
      <c r="M68" s="54">
        <v>3.29</v>
      </c>
      <c r="N68" s="54">
        <v>0.04</v>
      </c>
      <c r="O68" s="54">
        <v>0.04</v>
      </c>
      <c r="T68" s="3"/>
      <c r="U68" s="3"/>
      <c r="V68" s="3"/>
      <c r="W68" s="3"/>
      <c r="X68" s="3"/>
      <c r="Y68" s="3"/>
      <c r="Z68" s="3"/>
      <c r="AA68" s="3"/>
      <c r="AB68" s="3"/>
    </row>
    <row r="69" spans="1:31">
      <c r="A69" s="38"/>
      <c r="B69" s="46" t="s">
        <v>8</v>
      </c>
      <c r="C69" s="49">
        <v>80</v>
      </c>
      <c r="D69" s="54">
        <v>6.08</v>
      </c>
      <c r="E69" s="54">
        <v>0.72</v>
      </c>
      <c r="F69" s="54">
        <v>37.4</v>
      </c>
      <c r="G69" s="54">
        <v>170.9</v>
      </c>
      <c r="H69" s="54">
        <v>0</v>
      </c>
      <c r="I69" s="54">
        <v>0.09</v>
      </c>
      <c r="J69" s="54">
        <v>0</v>
      </c>
      <c r="K69" s="54">
        <v>0</v>
      </c>
      <c r="L69" s="54">
        <v>16</v>
      </c>
      <c r="M69" s="54">
        <v>22.4</v>
      </c>
      <c r="N69" s="54">
        <v>55.04</v>
      </c>
      <c r="O69" s="54">
        <v>1.02</v>
      </c>
      <c r="S69" s="15"/>
      <c r="T69" s="13"/>
      <c r="U69" s="13"/>
      <c r="V69" s="13"/>
      <c r="W69" s="13"/>
      <c r="X69" s="13"/>
      <c r="Y69" s="13"/>
      <c r="Z69" s="13"/>
      <c r="AA69" s="13"/>
      <c r="AB69" s="13"/>
    </row>
    <row r="70" spans="1:31">
      <c r="A70" s="38"/>
      <c r="B70" s="46" t="s">
        <v>12</v>
      </c>
      <c r="C70" s="54"/>
      <c r="D70" s="54">
        <f t="shared" ref="D70:O70" si="6">SUM(D66:D69)</f>
        <v>22.68</v>
      </c>
      <c r="E70" s="54">
        <f t="shared" si="6"/>
        <v>30.57</v>
      </c>
      <c r="F70" s="54">
        <f t="shared" si="6"/>
        <v>55.31</v>
      </c>
      <c r="G70" s="54">
        <f>SUM(G66:G69)</f>
        <v>577.20000000000005</v>
      </c>
      <c r="H70" s="54">
        <f t="shared" si="6"/>
        <v>0.18</v>
      </c>
      <c r="I70" s="54">
        <f t="shared" si="6"/>
        <v>0.15</v>
      </c>
      <c r="J70" s="54">
        <f t="shared" si="6"/>
        <v>1.91</v>
      </c>
      <c r="K70" s="54">
        <f t="shared" si="6"/>
        <v>1.4999999999999999E-2</v>
      </c>
      <c r="L70" s="54">
        <f t="shared" si="6"/>
        <v>205.86999999999998</v>
      </c>
      <c r="M70" s="54">
        <f t="shared" si="6"/>
        <v>52.37</v>
      </c>
      <c r="N70" s="54">
        <f t="shared" si="6"/>
        <v>276.55</v>
      </c>
      <c r="O70" s="54">
        <f t="shared" si="6"/>
        <v>3.2399999999999998</v>
      </c>
      <c r="S70" s="2"/>
    </row>
    <row r="71" spans="1:31">
      <c r="A71" s="63"/>
      <c r="B71" s="165" t="s">
        <v>15</v>
      </c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7"/>
      <c r="T71" s="2"/>
      <c r="U71" s="2"/>
      <c r="V71" s="2"/>
      <c r="W71" s="2"/>
      <c r="X71" s="2"/>
      <c r="Y71" s="2"/>
      <c r="Z71" s="2"/>
      <c r="AA71" s="2"/>
      <c r="AB71" s="2"/>
    </row>
    <row r="72" spans="1:31" s="13" customFormat="1">
      <c r="A72" s="65">
        <v>133</v>
      </c>
      <c r="B72" s="46" t="s">
        <v>39</v>
      </c>
      <c r="C72" s="49">
        <v>60</v>
      </c>
      <c r="D72" s="54">
        <v>1.26</v>
      </c>
      <c r="E72" s="54">
        <v>2.34</v>
      </c>
      <c r="F72" s="54">
        <v>6.48</v>
      </c>
      <c r="G72" s="54">
        <v>52.2</v>
      </c>
      <c r="H72" s="54">
        <v>0.01</v>
      </c>
      <c r="I72" s="54">
        <v>0.02</v>
      </c>
      <c r="J72" s="54">
        <v>10</v>
      </c>
      <c r="K72" s="54">
        <v>0</v>
      </c>
      <c r="L72" s="54">
        <v>37</v>
      </c>
      <c r="M72" s="54">
        <v>43</v>
      </c>
      <c r="N72" s="54">
        <v>43</v>
      </c>
      <c r="O72" s="54">
        <v>1.4</v>
      </c>
      <c r="P72" s="12"/>
      <c r="S72" s="14"/>
      <c r="T72" s="8"/>
      <c r="U72" s="8"/>
      <c r="V72" s="8"/>
      <c r="W72" s="8"/>
      <c r="X72" s="8"/>
      <c r="Y72" s="8"/>
      <c r="Z72" s="8"/>
      <c r="AA72" s="8"/>
      <c r="AB72" s="8"/>
    </row>
    <row r="73" spans="1:31">
      <c r="A73" s="38">
        <v>304</v>
      </c>
      <c r="B73" s="46" t="s">
        <v>32</v>
      </c>
      <c r="C73" s="49" t="s">
        <v>37</v>
      </c>
      <c r="D73" s="54">
        <v>2.16</v>
      </c>
      <c r="E73" s="54">
        <v>3.5</v>
      </c>
      <c r="F73" s="54">
        <v>15</v>
      </c>
      <c r="G73" s="54">
        <v>101.3</v>
      </c>
      <c r="H73" s="54">
        <v>2.5000000000000001E-2</v>
      </c>
      <c r="I73" s="54">
        <v>0.13</v>
      </c>
      <c r="J73" s="54">
        <v>7.8</v>
      </c>
      <c r="K73" s="54">
        <v>29.01</v>
      </c>
      <c r="L73" s="54">
        <v>30.67</v>
      </c>
      <c r="M73" s="54">
        <v>35.479999999999997</v>
      </c>
      <c r="N73" s="54">
        <v>155.6</v>
      </c>
      <c r="O73" s="54">
        <v>4.7</v>
      </c>
      <c r="S73" s="10"/>
      <c r="T73" s="10"/>
      <c r="U73" s="172" t="s">
        <v>45</v>
      </c>
      <c r="V73" s="172"/>
      <c r="W73" s="172"/>
      <c r="X73" s="172"/>
      <c r="Y73" s="172"/>
      <c r="Z73" s="35"/>
      <c r="AA73" s="35"/>
      <c r="AB73" s="35"/>
    </row>
    <row r="74" spans="1:31" s="80" customFormat="1">
      <c r="A74" s="38">
        <v>768</v>
      </c>
      <c r="B74" s="118" t="s">
        <v>88</v>
      </c>
      <c r="C74" s="38">
        <v>125</v>
      </c>
      <c r="D74" s="54">
        <v>13.9</v>
      </c>
      <c r="E74" s="54">
        <v>6.7</v>
      </c>
      <c r="F74" s="54">
        <v>4.5</v>
      </c>
      <c r="G74" s="54">
        <v>135</v>
      </c>
      <c r="H74" s="54">
        <v>1.4999999999999999E-2</v>
      </c>
      <c r="I74" s="54">
        <v>0.09</v>
      </c>
      <c r="J74" s="54">
        <v>1.08</v>
      </c>
      <c r="K74" s="54">
        <v>0.17</v>
      </c>
      <c r="L74" s="54">
        <v>21.95</v>
      </c>
      <c r="M74" s="54">
        <v>26.9</v>
      </c>
      <c r="N74" s="54">
        <v>173.9</v>
      </c>
      <c r="O74" s="54">
        <v>4.01</v>
      </c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1:31" s="78" customFormat="1">
      <c r="A75" s="38">
        <v>888</v>
      </c>
      <c r="B75" s="46" t="s">
        <v>33</v>
      </c>
      <c r="C75" s="49">
        <v>150</v>
      </c>
      <c r="D75" s="54">
        <v>8.85</v>
      </c>
      <c r="E75" s="54">
        <v>6.44</v>
      </c>
      <c r="F75" s="54">
        <v>40.01</v>
      </c>
      <c r="G75" s="54">
        <v>253</v>
      </c>
      <c r="H75" s="54">
        <v>0.04</v>
      </c>
      <c r="I75" s="54">
        <v>0.14000000000000001</v>
      </c>
      <c r="J75" s="54">
        <v>0</v>
      </c>
      <c r="K75" s="54">
        <v>0.03</v>
      </c>
      <c r="L75" s="54">
        <v>15.62</v>
      </c>
      <c r="M75" s="54">
        <v>36</v>
      </c>
      <c r="N75" s="54">
        <v>127.82</v>
      </c>
      <c r="O75" s="54">
        <v>2.86</v>
      </c>
      <c r="P75" s="76"/>
      <c r="Q75" s="77"/>
      <c r="R75" s="77"/>
      <c r="S75" s="77"/>
      <c r="T75" s="79"/>
      <c r="U75" s="79"/>
      <c r="V75" s="79"/>
      <c r="W75" s="79"/>
      <c r="X75" s="79"/>
      <c r="Y75" s="79"/>
      <c r="Z75" s="79"/>
      <c r="AA75" s="79"/>
      <c r="AB75" s="79"/>
      <c r="AC75" s="77"/>
      <c r="AD75" s="77"/>
      <c r="AE75" s="77"/>
    </row>
    <row r="76" spans="1:31" s="78" customFormat="1">
      <c r="A76" s="38">
        <v>1072</v>
      </c>
      <c r="B76" s="46" t="s">
        <v>147</v>
      </c>
      <c r="C76" s="49">
        <v>200</v>
      </c>
      <c r="D76" s="54">
        <v>0.56000000000000005</v>
      </c>
      <c r="E76" s="54">
        <v>0</v>
      </c>
      <c r="F76" s="54">
        <v>25.23</v>
      </c>
      <c r="G76" s="54">
        <v>103.2</v>
      </c>
      <c r="H76" s="54">
        <v>0</v>
      </c>
      <c r="I76" s="54">
        <v>0.04</v>
      </c>
      <c r="J76" s="54">
        <v>3.6</v>
      </c>
      <c r="K76" s="54">
        <v>0</v>
      </c>
      <c r="L76" s="54">
        <v>20</v>
      </c>
      <c r="M76" s="54">
        <v>0</v>
      </c>
      <c r="N76" s="54">
        <v>12</v>
      </c>
      <c r="O76" s="54">
        <v>0.4</v>
      </c>
      <c r="P76" s="81"/>
      <c r="Q76" s="48"/>
      <c r="R76" s="81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35"/>
      <c r="AD76" s="77"/>
      <c r="AE76" s="77"/>
    </row>
    <row r="77" spans="1:31" s="78" customFormat="1">
      <c r="A77" s="38" t="s">
        <v>85</v>
      </c>
      <c r="B77" s="46" t="s">
        <v>14</v>
      </c>
      <c r="C77" s="49">
        <v>100</v>
      </c>
      <c r="D77" s="54">
        <v>7.6</v>
      </c>
      <c r="E77" s="54">
        <v>13.2</v>
      </c>
      <c r="F77" s="54">
        <v>69</v>
      </c>
      <c r="G77" s="54">
        <v>394</v>
      </c>
      <c r="H77" s="54">
        <v>1.7999999999999999E-2</v>
      </c>
      <c r="I77" s="54">
        <v>0.6</v>
      </c>
      <c r="J77" s="54">
        <v>10.6</v>
      </c>
      <c r="K77" s="54">
        <v>3.4</v>
      </c>
      <c r="L77" s="54">
        <v>43.8</v>
      </c>
      <c r="M77" s="54">
        <v>36.4</v>
      </c>
      <c r="N77" s="54">
        <v>191.4</v>
      </c>
      <c r="O77" s="54">
        <v>2.2000000000000002</v>
      </c>
      <c r="P77" s="81"/>
      <c r="Q77" s="48"/>
      <c r="R77" s="81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35"/>
      <c r="AD77" s="77"/>
      <c r="AE77" s="77"/>
    </row>
    <row r="78" spans="1:31" s="78" customFormat="1">
      <c r="A78" s="38"/>
      <c r="B78" s="46" t="s">
        <v>21</v>
      </c>
      <c r="C78" s="49">
        <v>40</v>
      </c>
      <c r="D78" s="54">
        <v>2.8</v>
      </c>
      <c r="E78" s="54">
        <v>0.5</v>
      </c>
      <c r="F78" s="54">
        <v>14.6</v>
      </c>
      <c r="G78" s="54">
        <v>71</v>
      </c>
      <c r="H78" s="54">
        <v>0</v>
      </c>
      <c r="I78" s="54">
        <v>0.06</v>
      </c>
      <c r="J78" s="54">
        <v>0</v>
      </c>
      <c r="K78" s="54">
        <v>7.0000000000000001E-3</v>
      </c>
      <c r="L78" s="54">
        <v>14.7</v>
      </c>
      <c r="M78" s="54">
        <v>13.3</v>
      </c>
      <c r="N78" s="54">
        <v>60.9</v>
      </c>
      <c r="O78" s="54">
        <v>1.4</v>
      </c>
      <c r="P78" s="81"/>
      <c r="Q78" s="48"/>
      <c r="R78" s="81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35"/>
      <c r="AD78" s="77"/>
      <c r="AE78" s="77"/>
    </row>
    <row r="79" spans="1:31" s="78" customFormat="1">
      <c r="A79" s="38"/>
      <c r="B79" s="46" t="s">
        <v>12</v>
      </c>
      <c r="C79" s="54"/>
      <c r="D79" s="54">
        <f t="shared" ref="D79:O79" si="7">SUM(D72:D78)</f>
        <v>37.129999999999995</v>
      </c>
      <c r="E79" s="54">
        <f t="shared" si="7"/>
        <v>32.68</v>
      </c>
      <c r="F79" s="54">
        <f t="shared" si="7"/>
        <v>174.82</v>
      </c>
      <c r="G79" s="54">
        <f t="shared" si="7"/>
        <v>1109.7</v>
      </c>
      <c r="H79" s="54">
        <f t="shared" si="7"/>
        <v>0.108</v>
      </c>
      <c r="I79" s="54">
        <f t="shared" si="7"/>
        <v>1.08</v>
      </c>
      <c r="J79" s="54">
        <f t="shared" si="7"/>
        <v>33.080000000000005</v>
      </c>
      <c r="K79" s="54">
        <f t="shared" si="7"/>
        <v>32.617000000000004</v>
      </c>
      <c r="L79" s="54">
        <f t="shared" si="7"/>
        <v>183.74</v>
      </c>
      <c r="M79" s="54">
        <f t="shared" si="7"/>
        <v>191.08</v>
      </c>
      <c r="N79" s="54">
        <f t="shared" si="7"/>
        <v>764.61999999999989</v>
      </c>
      <c r="O79" s="54">
        <f t="shared" si="7"/>
        <v>16.97</v>
      </c>
      <c r="P79" s="76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</row>
    <row r="80" spans="1:31" s="79" customFormat="1">
      <c r="A80" s="38"/>
      <c r="B80" s="87" t="s">
        <v>99</v>
      </c>
      <c r="C80" s="88"/>
      <c r="D80" s="89">
        <f>D70+D79</f>
        <v>59.809999999999995</v>
      </c>
      <c r="E80" s="89">
        <f t="shared" ref="E80:O80" si="8">E70+E79</f>
        <v>63.25</v>
      </c>
      <c r="F80" s="89">
        <f t="shared" si="8"/>
        <v>230.13</v>
      </c>
      <c r="G80" s="89">
        <f t="shared" si="8"/>
        <v>1686.9</v>
      </c>
      <c r="H80" s="89">
        <f t="shared" si="8"/>
        <v>0.28799999999999998</v>
      </c>
      <c r="I80" s="89">
        <f t="shared" si="8"/>
        <v>1.23</v>
      </c>
      <c r="J80" s="89">
        <f t="shared" si="8"/>
        <v>34.99</v>
      </c>
      <c r="K80" s="89">
        <f t="shared" si="8"/>
        <v>32.632000000000005</v>
      </c>
      <c r="L80" s="89">
        <f t="shared" si="8"/>
        <v>389.61</v>
      </c>
      <c r="M80" s="89">
        <f t="shared" si="8"/>
        <v>243.45000000000002</v>
      </c>
      <c r="N80" s="89">
        <f t="shared" si="8"/>
        <v>1041.1699999999998</v>
      </c>
      <c r="O80" s="89">
        <f t="shared" si="8"/>
        <v>20.209999999999997</v>
      </c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1:31" s="78" customFormat="1">
      <c r="A81" s="66"/>
      <c r="B81" s="56"/>
      <c r="C81" s="73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76"/>
      <c r="Q81" s="77"/>
      <c r="R81" s="77"/>
      <c r="S81" s="77"/>
      <c r="T81" s="80"/>
      <c r="U81" s="80"/>
      <c r="V81" s="80"/>
      <c r="W81" s="80"/>
      <c r="X81" s="80"/>
      <c r="Y81" s="80"/>
      <c r="Z81" s="80"/>
      <c r="AA81" s="80"/>
      <c r="AB81" s="80"/>
      <c r="AC81" s="77"/>
      <c r="AD81" s="77"/>
      <c r="AE81" s="77"/>
    </row>
    <row r="82" spans="1:31" s="78" customFormat="1">
      <c r="A82" s="66"/>
      <c r="B82" s="56"/>
      <c r="C82" s="73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76"/>
      <c r="Q82" s="77"/>
      <c r="R82" s="77"/>
      <c r="S82" s="77"/>
      <c r="T82" s="80"/>
      <c r="U82" s="80"/>
      <c r="V82" s="80"/>
      <c r="W82" s="80"/>
      <c r="X82" s="80"/>
      <c r="Y82" s="80"/>
      <c r="Z82" s="80"/>
      <c r="AA82" s="80"/>
      <c r="AB82" s="80"/>
      <c r="AC82" s="77"/>
      <c r="AD82" s="77"/>
      <c r="AE82" s="77"/>
    </row>
    <row r="83" spans="1:31" s="78" customFormat="1">
      <c r="A83" s="66"/>
      <c r="B83" s="56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76"/>
      <c r="Q83" s="77"/>
      <c r="R83" s="77"/>
      <c r="S83" s="80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</row>
    <row r="84" spans="1:31" s="78" customFormat="1">
      <c r="A84" s="74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76"/>
      <c r="Q84" s="77"/>
      <c r="R84" s="77"/>
      <c r="S84" s="80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</row>
    <row r="85" spans="1:31" s="78" customFormat="1">
      <c r="A85" s="66"/>
      <c r="B85" s="56"/>
      <c r="C85" s="73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76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</row>
    <row r="86" spans="1:31" s="78" customFormat="1" ht="30" customHeight="1">
      <c r="A86" s="66"/>
      <c r="B86" s="56"/>
      <c r="C86" s="73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76"/>
      <c r="Q86" s="77"/>
      <c r="R86" s="77"/>
      <c r="S86" s="48"/>
      <c r="T86" s="48"/>
      <c r="U86" s="175"/>
      <c r="V86" s="175"/>
      <c r="W86" s="175"/>
      <c r="X86" s="175"/>
      <c r="Y86" s="175"/>
      <c r="Z86" s="35"/>
      <c r="AA86" s="35"/>
      <c r="AB86" s="35"/>
      <c r="AC86" s="77"/>
      <c r="AD86" s="77"/>
      <c r="AE86" s="77"/>
    </row>
    <row r="87" spans="1:31" s="78" customFormat="1">
      <c r="A87" s="66"/>
      <c r="B87" s="56"/>
      <c r="C87" s="73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76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s="3" customFormat="1">
      <c r="A88" s="66"/>
      <c r="B88" s="56"/>
      <c r="C88" s="73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31">
      <c r="A89" s="66"/>
      <c r="B89" s="56"/>
      <c r="C89" s="73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T89" s="2"/>
      <c r="U89" s="2"/>
      <c r="V89" s="2"/>
      <c r="W89" s="2"/>
      <c r="X89" s="2"/>
      <c r="Y89" s="2"/>
      <c r="Z89" s="2"/>
      <c r="AA89" s="2"/>
      <c r="AB89" s="2"/>
    </row>
    <row r="90" spans="1:31">
      <c r="A90" s="66"/>
      <c r="B90" s="56"/>
      <c r="C90" s="73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S90" s="2"/>
      <c r="T90" s="3"/>
      <c r="U90" s="3"/>
      <c r="V90" s="3"/>
      <c r="W90" s="3"/>
      <c r="X90" s="3"/>
      <c r="Y90" s="3"/>
      <c r="Z90" s="3"/>
      <c r="AA90" s="3"/>
      <c r="AB90" s="3"/>
    </row>
    <row r="91" spans="1:31">
      <c r="A91" s="66"/>
      <c r="B91" s="56"/>
      <c r="C91" s="73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9"/>
      <c r="Q91" s="10"/>
      <c r="R91" s="9"/>
      <c r="AC91" s="35"/>
    </row>
    <row r="92" spans="1:31">
      <c r="A92" s="66"/>
      <c r="B92" s="56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</row>
    <row r="93" spans="1:31">
      <c r="A93" s="66"/>
      <c r="B93" s="56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S93" s="3"/>
    </row>
    <row r="94" spans="1:31" s="3" customFormat="1">
      <c r="A94" s="171" t="s">
        <v>34</v>
      </c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</row>
    <row r="95" spans="1:31">
      <c r="A95" s="169" t="s">
        <v>65</v>
      </c>
      <c r="B95" s="170" t="s">
        <v>66</v>
      </c>
      <c r="C95" s="170" t="s">
        <v>67</v>
      </c>
      <c r="D95" s="163" t="s">
        <v>46</v>
      </c>
      <c r="E95" s="163"/>
      <c r="F95" s="163"/>
      <c r="G95" s="170" t="s">
        <v>72</v>
      </c>
      <c r="H95" s="163" t="s">
        <v>68</v>
      </c>
      <c r="I95" s="163"/>
      <c r="J95" s="163"/>
      <c r="K95" s="163"/>
      <c r="L95" s="163" t="s">
        <v>69</v>
      </c>
      <c r="M95" s="163"/>
      <c r="N95" s="163"/>
      <c r="O95" s="163"/>
    </row>
    <row r="96" spans="1:31">
      <c r="A96" s="169"/>
      <c r="B96" s="170"/>
      <c r="C96" s="170"/>
      <c r="D96" s="53" t="s">
        <v>47</v>
      </c>
      <c r="E96" s="53" t="s">
        <v>48</v>
      </c>
      <c r="F96" s="53" t="s">
        <v>49</v>
      </c>
      <c r="G96" s="170"/>
      <c r="H96" s="55" t="s">
        <v>1</v>
      </c>
      <c r="I96" s="55" t="s">
        <v>2</v>
      </c>
      <c r="J96" s="55" t="s">
        <v>0</v>
      </c>
      <c r="K96" s="55" t="s">
        <v>3</v>
      </c>
      <c r="L96" s="55" t="s">
        <v>70</v>
      </c>
      <c r="M96" s="55" t="s">
        <v>4</v>
      </c>
      <c r="N96" s="55" t="s">
        <v>71</v>
      </c>
      <c r="O96" s="55" t="s">
        <v>5</v>
      </c>
      <c r="S96" s="3"/>
    </row>
    <row r="97" spans="1:31">
      <c r="A97" s="63"/>
      <c r="B97" s="165" t="s">
        <v>10</v>
      </c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7"/>
      <c r="T97" s="2"/>
      <c r="U97" s="2"/>
      <c r="V97" s="2"/>
      <c r="W97" s="2"/>
      <c r="X97" s="2"/>
      <c r="Y97" s="2"/>
      <c r="Z97" s="2"/>
      <c r="AA97" s="2"/>
      <c r="AB97" s="2"/>
    </row>
    <row r="98" spans="1:31" s="2" customFormat="1">
      <c r="A98" s="38">
        <v>572</v>
      </c>
      <c r="B98" s="46" t="s">
        <v>44</v>
      </c>
      <c r="C98" s="49">
        <v>40</v>
      </c>
      <c r="D98" s="54">
        <v>5.0999999999999996</v>
      </c>
      <c r="E98" s="54">
        <v>4.5999999999999996</v>
      </c>
      <c r="F98" s="54">
        <v>0.3</v>
      </c>
      <c r="G98" s="54">
        <v>63</v>
      </c>
      <c r="H98" s="54">
        <v>0.1</v>
      </c>
      <c r="I98" s="54">
        <v>0.03</v>
      </c>
      <c r="J98" s="54">
        <v>0</v>
      </c>
      <c r="K98" s="54">
        <v>0</v>
      </c>
      <c r="L98" s="54">
        <v>22</v>
      </c>
      <c r="M98" s="54">
        <v>21.6</v>
      </c>
      <c r="N98" s="54">
        <v>74</v>
      </c>
      <c r="O98" s="54">
        <v>1.08</v>
      </c>
      <c r="T98" s="3"/>
      <c r="U98" s="3"/>
      <c r="V98" s="3"/>
      <c r="W98" s="3"/>
      <c r="X98" s="3"/>
      <c r="Y98" s="3"/>
      <c r="Z98" s="3"/>
      <c r="AA98" s="3"/>
      <c r="AB98" s="3"/>
    </row>
    <row r="99" spans="1:31" s="3" customFormat="1">
      <c r="A99" s="38">
        <v>520</v>
      </c>
      <c r="B99" s="46" t="s">
        <v>94</v>
      </c>
      <c r="C99" s="49">
        <v>205</v>
      </c>
      <c r="D99" s="54">
        <v>4.8</v>
      </c>
      <c r="E99" s="54">
        <v>5.12</v>
      </c>
      <c r="F99" s="54">
        <v>24.5</v>
      </c>
      <c r="G99" s="54">
        <v>157</v>
      </c>
      <c r="H99" s="54">
        <v>0.02</v>
      </c>
      <c r="I99" s="54">
        <v>0.22</v>
      </c>
      <c r="J99" s="54">
        <v>7.03</v>
      </c>
      <c r="K99" s="54">
        <v>0.06</v>
      </c>
      <c r="L99" s="54">
        <v>12.09</v>
      </c>
      <c r="M99" s="54">
        <v>21.09</v>
      </c>
      <c r="N99" s="54">
        <v>67.02</v>
      </c>
      <c r="O99" s="54">
        <v>0.6</v>
      </c>
      <c r="T99" s="1"/>
      <c r="U99" s="1"/>
      <c r="V99" s="1"/>
      <c r="W99" s="1"/>
      <c r="X99" s="1"/>
      <c r="Y99" s="1"/>
      <c r="Z99" s="1"/>
      <c r="AA99" s="1"/>
      <c r="AB99" s="1"/>
    </row>
    <row r="100" spans="1:31" s="71" customFormat="1">
      <c r="A100" s="38">
        <v>1167</v>
      </c>
      <c r="B100" s="46" t="s">
        <v>7</v>
      </c>
      <c r="C100" s="128" t="s">
        <v>146</v>
      </c>
      <c r="D100" s="54">
        <v>0.2</v>
      </c>
      <c r="E100" s="54">
        <v>0.05</v>
      </c>
      <c r="F100" s="54">
        <v>15.01</v>
      </c>
      <c r="G100" s="54">
        <v>61.3</v>
      </c>
      <c r="H100" s="54">
        <v>0.03</v>
      </c>
      <c r="I100" s="54">
        <v>0</v>
      </c>
      <c r="J100" s="54">
        <v>0.03</v>
      </c>
      <c r="K100" s="54">
        <v>0</v>
      </c>
      <c r="L100" s="54">
        <v>9.67</v>
      </c>
      <c r="M100" s="54">
        <v>3.29</v>
      </c>
      <c r="N100" s="54">
        <v>0.04</v>
      </c>
      <c r="O100" s="54">
        <v>0.04</v>
      </c>
      <c r="P100" s="70"/>
      <c r="U100" s="176" t="s">
        <v>45</v>
      </c>
      <c r="V100" s="176"/>
      <c r="W100" s="176"/>
      <c r="X100" s="176"/>
      <c r="Y100" s="176"/>
      <c r="Z100" s="72"/>
      <c r="AA100" s="72"/>
      <c r="AB100" s="72"/>
    </row>
    <row r="101" spans="1:31">
      <c r="A101" s="38"/>
      <c r="B101" s="46" t="s">
        <v>8</v>
      </c>
      <c r="C101" s="49">
        <v>80</v>
      </c>
      <c r="D101" s="54">
        <v>6.08</v>
      </c>
      <c r="E101" s="54">
        <v>0.72</v>
      </c>
      <c r="F101" s="54">
        <v>37.4</v>
      </c>
      <c r="G101" s="54">
        <v>170.9</v>
      </c>
      <c r="H101" s="54">
        <v>0</v>
      </c>
      <c r="I101" s="54">
        <v>0.09</v>
      </c>
      <c r="J101" s="54">
        <v>0</v>
      </c>
      <c r="K101" s="54">
        <v>0</v>
      </c>
      <c r="L101" s="54">
        <v>16</v>
      </c>
      <c r="M101" s="54">
        <v>22.4</v>
      </c>
      <c r="N101" s="54">
        <v>55.04</v>
      </c>
      <c r="O101" s="54">
        <v>1.02</v>
      </c>
    </row>
    <row r="102" spans="1:31" s="2" customFormat="1">
      <c r="A102" s="38"/>
      <c r="B102" s="46" t="s">
        <v>12</v>
      </c>
      <c r="C102" s="54"/>
      <c r="D102" s="54">
        <f>SUM(D98:D101)</f>
        <v>16.18</v>
      </c>
      <c r="E102" s="54">
        <f t="shared" ref="E102:O102" si="9">SUM(E98:E101)</f>
        <v>10.49</v>
      </c>
      <c r="F102" s="54">
        <f t="shared" si="9"/>
        <v>77.210000000000008</v>
      </c>
      <c r="G102" s="54">
        <f t="shared" si="9"/>
        <v>452.20000000000005</v>
      </c>
      <c r="H102" s="54">
        <f t="shared" si="9"/>
        <v>0.15000000000000002</v>
      </c>
      <c r="I102" s="54">
        <f t="shared" si="9"/>
        <v>0.33999999999999997</v>
      </c>
      <c r="J102" s="54">
        <f t="shared" si="9"/>
        <v>7.0600000000000005</v>
      </c>
      <c r="K102" s="54">
        <f t="shared" si="9"/>
        <v>0.06</v>
      </c>
      <c r="L102" s="54">
        <f t="shared" si="9"/>
        <v>59.760000000000005</v>
      </c>
      <c r="M102" s="54">
        <f t="shared" si="9"/>
        <v>68.38</v>
      </c>
      <c r="N102" s="54">
        <f t="shared" si="9"/>
        <v>196.09999999999997</v>
      </c>
      <c r="O102" s="54">
        <f t="shared" si="9"/>
        <v>2.74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31" s="3" customFormat="1">
      <c r="A103" s="63"/>
      <c r="B103" s="165" t="s">
        <v>15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7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31">
      <c r="A104" s="38">
        <v>59</v>
      </c>
      <c r="B104" s="46" t="s">
        <v>149</v>
      </c>
      <c r="C104" s="49">
        <v>60</v>
      </c>
      <c r="D104" s="54">
        <v>0.9</v>
      </c>
      <c r="E104" s="54">
        <v>2.4</v>
      </c>
      <c r="F104" s="54">
        <v>2.1</v>
      </c>
      <c r="G104" s="54">
        <v>35.4</v>
      </c>
      <c r="H104" s="54">
        <v>0.01</v>
      </c>
      <c r="I104" s="54">
        <v>0</v>
      </c>
      <c r="J104" s="54">
        <v>34.409999999999997</v>
      </c>
      <c r="K104" s="54">
        <v>2.44</v>
      </c>
      <c r="L104" s="54">
        <v>59.44</v>
      </c>
      <c r="M104" s="54">
        <v>27.53</v>
      </c>
      <c r="N104" s="54">
        <v>40.9</v>
      </c>
      <c r="O104" s="54">
        <v>0.79</v>
      </c>
    </row>
    <row r="105" spans="1:31" s="78" customFormat="1">
      <c r="A105" s="38">
        <v>334</v>
      </c>
      <c r="B105" s="46" t="s">
        <v>89</v>
      </c>
      <c r="C105" s="49">
        <v>250</v>
      </c>
      <c r="D105" s="54">
        <v>2.8</v>
      </c>
      <c r="E105" s="54">
        <v>2.25</v>
      </c>
      <c r="F105" s="54">
        <v>18.899999999999999</v>
      </c>
      <c r="G105" s="54">
        <v>108</v>
      </c>
      <c r="H105" s="54">
        <v>0.57999999999999996</v>
      </c>
      <c r="I105" s="54">
        <v>0.03</v>
      </c>
      <c r="J105" s="54">
        <v>12.35</v>
      </c>
      <c r="K105" s="54">
        <v>0</v>
      </c>
      <c r="L105" s="54">
        <v>13.42</v>
      </c>
      <c r="M105" s="54">
        <v>2.5000000000000001E-2</v>
      </c>
      <c r="N105" s="54">
        <v>0</v>
      </c>
      <c r="O105" s="54">
        <v>0.44</v>
      </c>
      <c r="P105" s="76"/>
      <c r="Q105" s="77"/>
      <c r="R105" s="77"/>
      <c r="S105" s="79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s="78" customFormat="1">
      <c r="A106" s="38">
        <v>666</v>
      </c>
      <c r="B106" s="46" t="s">
        <v>90</v>
      </c>
      <c r="C106" s="49">
        <v>80</v>
      </c>
      <c r="D106" s="54">
        <v>9.36</v>
      </c>
      <c r="E106" s="54">
        <v>6.3</v>
      </c>
      <c r="F106" s="54">
        <v>10.9</v>
      </c>
      <c r="G106" s="54">
        <v>141</v>
      </c>
      <c r="H106" s="54">
        <v>0.03</v>
      </c>
      <c r="I106" s="54">
        <v>0.11</v>
      </c>
      <c r="J106" s="54">
        <v>0.72</v>
      </c>
      <c r="K106" s="54">
        <v>0.33</v>
      </c>
      <c r="L106" s="54">
        <v>55.76</v>
      </c>
      <c r="M106" s="54">
        <v>23.84</v>
      </c>
      <c r="N106" s="54">
        <v>255.03</v>
      </c>
      <c r="O106" s="54">
        <v>0.64</v>
      </c>
      <c r="P106" s="76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:31" s="78" customFormat="1">
      <c r="A107" s="38">
        <v>903</v>
      </c>
      <c r="B107" s="46" t="s">
        <v>87</v>
      </c>
      <c r="C107" s="49">
        <v>150</v>
      </c>
      <c r="D107" s="54">
        <v>2.7</v>
      </c>
      <c r="E107" s="54">
        <v>4.68</v>
      </c>
      <c r="F107" s="54">
        <v>17.55</v>
      </c>
      <c r="G107" s="54">
        <v>123.3</v>
      </c>
      <c r="H107" s="54">
        <v>0.08</v>
      </c>
      <c r="I107" s="54">
        <v>0.6</v>
      </c>
      <c r="J107" s="54">
        <v>32.340000000000003</v>
      </c>
      <c r="K107" s="54">
        <v>0.5</v>
      </c>
      <c r="L107" s="54">
        <v>82.6</v>
      </c>
      <c r="M107" s="54">
        <v>42.32</v>
      </c>
      <c r="N107" s="54">
        <v>197.8</v>
      </c>
      <c r="O107" s="54">
        <v>0</v>
      </c>
      <c r="P107" s="76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s="78" customFormat="1">
      <c r="A108" s="38">
        <v>1072</v>
      </c>
      <c r="B108" s="46" t="s">
        <v>147</v>
      </c>
      <c r="C108" s="49">
        <v>200</v>
      </c>
      <c r="D108" s="54">
        <v>0.56000000000000005</v>
      </c>
      <c r="E108" s="54">
        <v>0</v>
      </c>
      <c r="F108" s="54">
        <v>25.23</v>
      </c>
      <c r="G108" s="54">
        <v>103.2</v>
      </c>
      <c r="H108" s="54">
        <v>0</v>
      </c>
      <c r="I108" s="54">
        <v>0.04</v>
      </c>
      <c r="J108" s="54">
        <v>3.6</v>
      </c>
      <c r="K108" s="54">
        <v>0</v>
      </c>
      <c r="L108" s="54">
        <v>20</v>
      </c>
      <c r="M108" s="54">
        <v>0</v>
      </c>
      <c r="N108" s="54">
        <v>12</v>
      </c>
      <c r="O108" s="54">
        <v>0.4</v>
      </c>
      <c r="P108" s="76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78" customFormat="1">
      <c r="A109" s="38">
        <v>1287</v>
      </c>
      <c r="B109" s="118" t="s">
        <v>140</v>
      </c>
      <c r="C109" s="38">
        <v>100</v>
      </c>
      <c r="D109" s="54">
        <v>9.6</v>
      </c>
      <c r="E109" s="54">
        <v>13.84</v>
      </c>
      <c r="F109" s="54">
        <v>26.9</v>
      </c>
      <c r="G109" s="54">
        <v>271</v>
      </c>
      <c r="H109" s="54">
        <v>0.14000000000000001</v>
      </c>
      <c r="I109" s="54">
        <v>0</v>
      </c>
      <c r="J109" s="54">
        <v>0</v>
      </c>
      <c r="K109" s="54">
        <v>0</v>
      </c>
      <c r="L109" s="54">
        <v>269</v>
      </c>
      <c r="M109" s="54">
        <v>104</v>
      </c>
      <c r="N109" s="54">
        <v>24</v>
      </c>
      <c r="O109" s="54">
        <v>1.5</v>
      </c>
      <c r="P109" s="76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79" customFormat="1">
      <c r="A110" s="38"/>
      <c r="B110" s="46" t="s">
        <v>21</v>
      </c>
      <c r="C110" s="49">
        <v>40</v>
      </c>
      <c r="D110" s="54">
        <v>2.8</v>
      </c>
      <c r="E110" s="54">
        <v>0.5</v>
      </c>
      <c r="F110" s="54">
        <v>14.6</v>
      </c>
      <c r="G110" s="54">
        <v>71</v>
      </c>
      <c r="H110" s="54">
        <v>0</v>
      </c>
      <c r="I110" s="54">
        <v>0.06</v>
      </c>
      <c r="J110" s="54">
        <v>0</v>
      </c>
      <c r="K110" s="54">
        <v>7.0000000000000001E-3</v>
      </c>
      <c r="L110" s="54">
        <v>14.7</v>
      </c>
      <c r="M110" s="54">
        <v>13.3</v>
      </c>
      <c r="N110" s="54">
        <v>60.9</v>
      </c>
      <c r="O110" s="54">
        <v>1.4</v>
      </c>
      <c r="S110" s="77"/>
      <c r="T110" s="77"/>
      <c r="U110" s="77"/>
      <c r="V110" s="77"/>
      <c r="W110" s="77"/>
      <c r="X110" s="77"/>
      <c r="Y110" s="77"/>
      <c r="Z110" s="77"/>
      <c r="AA110" s="77"/>
      <c r="AB110" s="77"/>
    </row>
    <row r="111" spans="1:31" s="78" customFormat="1">
      <c r="A111" s="38"/>
      <c r="B111" s="46" t="s">
        <v>12</v>
      </c>
      <c r="C111" s="54"/>
      <c r="D111" s="54">
        <f t="shared" ref="D111:O111" si="10">SUM(D104:D110)</f>
        <v>28.719999999999995</v>
      </c>
      <c r="E111" s="54">
        <f t="shared" si="10"/>
        <v>29.97</v>
      </c>
      <c r="F111" s="54">
        <f t="shared" si="10"/>
        <v>116.18</v>
      </c>
      <c r="G111" s="54">
        <f t="shared" si="10"/>
        <v>852.9</v>
      </c>
      <c r="H111" s="54">
        <f t="shared" si="10"/>
        <v>0.84</v>
      </c>
      <c r="I111" s="54">
        <f t="shared" si="10"/>
        <v>0.84000000000000008</v>
      </c>
      <c r="J111" s="54">
        <f t="shared" si="10"/>
        <v>83.419999999999987</v>
      </c>
      <c r="K111" s="54">
        <f t="shared" si="10"/>
        <v>3.2770000000000001</v>
      </c>
      <c r="L111" s="54">
        <f t="shared" si="10"/>
        <v>514.92000000000007</v>
      </c>
      <c r="M111" s="54">
        <f t="shared" si="10"/>
        <v>211.01500000000001</v>
      </c>
      <c r="N111" s="54">
        <f t="shared" si="10"/>
        <v>590.63</v>
      </c>
      <c r="O111" s="54">
        <f t="shared" si="10"/>
        <v>5.17</v>
      </c>
      <c r="P111" s="76"/>
      <c r="Q111" s="77"/>
      <c r="R111" s="77"/>
      <c r="S111" s="77"/>
      <c r="T111" s="80"/>
      <c r="U111" s="80"/>
      <c r="V111" s="80"/>
      <c r="W111" s="80"/>
      <c r="X111" s="80"/>
      <c r="Y111" s="80"/>
      <c r="Z111" s="80"/>
      <c r="AA111" s="80"/>
      <c r="AB111" s="80"/>
      <c r="AC111" s="77"/>
      <c r="AD111" s="77"/>
      <c r="AE111" s="77"/>
    </row>
    <row r="112" spans="1:31" s="78" customFormat="1">
      <c r="A112" s="38"/>
      <c r="B112" s="87" t="s">
        <v>99</v>
      </c>
      <c r="C112" s="88"/>
      <c r="D112" s="89">
        <f t="shared" ref="D112:O112" si="11">D102+D111</f>
        <v>44.899999999999991</v>
      </c>
      <c r="E112" s="89">
        <f t="shared" si="11"/>
        <v>40.46</v>
      </c>
      <c r="F112" s="89">
        <f t="shared" si="11"/>
        <v>193.39000000000001</v>
      </c>
      <c r="G112" s="89">
        <f t="shared" si="11"/>
        <v>1305.0999999999999</v>
      </c>
      <c r="H112" s="89">
        <f t="shared" si="11"/>
        <v>0.99</v>
      </c>
      <c r="I112" s="89">
        <f t="shared" si="11"/>
        <v>1.1800000000000002</v>
      </c>
      <c r="J112" s="89">
        <f t="shared" si="11"/>
        <v>90.47999999999999</v>
      </c>
      <c r="K112" s="89">
        <f t="shared" si="11"/>
        <v>3.3370000000000002</v>
      </c>
      <c r="L112" s="89">
        <f t="shared" si="11"/>
        <v>574.68000000000006</v>
      </c>
      <c r="M112" s="89">
        <f t="shared" si="11"/>
        <v>279.39499999999998</v>
      </c>
      <c r="N112" s="89">
        <f t="shared" si="11"/>
        <v>786.73</v>
      </c>
      <c r="O112" s="89">
        <f t="shared" si="11"/>
        <v>7.91</v>
      </c>
      <c r="P112" s="76"/>
      <c r="Q112" s="77"/>
      <c r="R112" s="77"/>
      <c r="S112" s="80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</row>
    <row r="113" spans="1:31" s="78" customFormat="1">
      <c r="A113" s="66"/>
      <c r="B113" s="56"/>
      <c r="C113" s="73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76"/>
      <c r="Q113" s="77"/>
      <c r="R113" s="77"/>
      <c r="S113" s="48"/>
      <c r="T113" s="48"/>
      <c r="U113" s="175"/>
      <c r="V113" s="175"/>
      <c r="W113" s="175"/>
      <c r="X113" s="175"/>
      <c r="Y113" s="175"/>
      <c r="Z113" s="35"/>
      <c r="AA113" s="35"/>
      <c r="AB113" s="35"/>
      <c r="AC113" s="77"/>
      <c r="AD113" s="77"/>
      <c r="AE113" s="77"/>
    </row>
    <row r="114" spans="1:31" s="78" customFormat="1" ht="30" customHeight="1">
      <c r="A114" s="66"/>
      <c r="B114" s="56"/>
      <c r="C114" s="73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76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</row>
    <row r="115" spans="1:31" s="78" customFormat="1">
      <c r="A115" s="66"/>
      <c r="B115" s="56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76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</row>
    <row r="116" spans="1:31" s="78" customFormat="1">
      <c r="A116" s="74"/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75"/>
      <c r="P116" s="76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</row>
    <row r="117" spans="1:31" s="80" customFormat="1">
      <c r="A117" s="66"/>
      <c r="B117" s="56"/>
      <c r="C117" s="73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</row>
    <row r="118" spans="1:31" s="78" customFormat="1">
      <c r="A118" s="66"/>
      <c r="B118" s="56"/>
      <c r="C118" s="73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76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</row>
    <row r="119" spans="1:31">
      <c r="A119" s="66"/>
      <c r="B119" s="56"/>
      <c r="C119" s="73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9"/>
      <c r="Q119" s="10"/>
      <c r="R119" s="9"/>
      <c r="T119" s="2"/>
      <c r="U119" s="2"/>
      <c r="V119" s="2"/>
      <c r="W119" s="2"/>
      <c r="X119" s="2"/>
      <c r="Y119" s="2"/>
      <c r="Z119" s="2"/>
      <c r="AA119" s="2"/>
      <c r="AB119" s="2"/>
      <c r="AC119" s="35"/>
    </row>
    <row r="120" spans="1:31">
      <c r="A120" s="66"/>
      <c r="B120" s="56"/>
      <c r="C120" s="73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S120" s="2"/>
      <c r="T120" s="3"/>
      <c r="U120" s="3"/>
      <c r="V120" s="3"/>
      <c r="W120" s="3"/>
      <c r="X120" s="3"/>
      <c r="Y120" s="3"/>
      <c r="Z120" s="3"/>
      <c r="AA120" s="3"/>
      <c r="AB120" s="3"/>
    </row>
    <row r="121" spans="1:31">
      <c r="A121" s="66"/>
      <c r="B121" s="56"/>
      <c r="C121" s="73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</row>
    <row r="122" spans="1:31">
      <c r="A122" s="66"/>
      <c r="B122" s="56"/>
      <c r="C122" s="73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</row>
    <row r="123" spans="1:31">
      <c r="A123" s="66"/>
      <c r="B123" s="56"/>
      <c r="C123" s="73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S123" s="3"/>
    </row>
    <row r="124" spans="1:31" s="2" customFormat="1">
      <c r="A124" s="66"/>
      <c r="B124" s="56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1:31" s="3" customFormat="1">
      <c r="A125" s="66"/>
      <c r="B125" s="56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</row>
    <row r="126" spans="1:31">
      <c r="A126" s="171" t="s">
        <v>35</v>
      </c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</row>
    <row r="127" spans="1:31" s="2" customFormat="1">
      <c r="A127" s="169" t="s">
        <v>65</v>
      </c>
      <c r="B127" s="170" t="s">
        <v>66</v>
      </c>
      <c r="C127" s="170" t="s">
        <v>67</v>
      </c>
      <c r="D127" s="163" t="s">
        <v>46</v>
      </c>
      <c r="E127" s="163"/>
      <c r="F127" s="163"/>
      <c r="G127" s="170" t="s">
        <v>72</v>
      </c>
      <c r="H127" s="163" t="s">
        <v>68</v>
      </c>
      <c r="I127" s="163"/>
      <c r="J127" s="163"/>
      <c r="K127" s="163"/>
      <c r="L127" s="163" t="s">
        <v>69</v>
      </c>
      <c r="M127" s="163"/>
      <c r="N127" s="163"/>
      <c r="O127" s="163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31">
      <c r="A128" s="169"/>
      <c r="B128" s="170"/>
      <c r="C128" s="170"/>
      <c r="D128" s="53" t="s">
        <v>47</v>
      </c>
      <c r="E128" s="53" t="s">
        <v>48</v>
      </c>
      <c r="F128" s="53" t="s">
        <v>49</v>
      </c>
      <c r="G128" s="170"/>
      <c r="H128" s="55" t="s">
        <v>1</v>
      </c>
      <c r="I128" s="55" t="s">
        <v>2</v>
      </c>
      <c r="J128" s="55" t="s">
        <v>0</v>
      </c>
      <c r="K128" s="55" t="s">
        <v>3</v>
      </c>
      <c r="L128" s="55" t="s">
        <v>70</v>
      </c>
      <c r="M128" s="55" t="s">
        <v>4</v>
      </c>
      <c r="N128" s="55" t="s">
        <v>71</v>
      </c>
      <c r="O128" s="55" t="s">
        <v>5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31" s="3" customFormat="1">
      <c r="A129" s="63"/>
      <c r="B129" s="165" t="s">
        <v>10</v>
      </c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7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31" s="2" customFormat="1">
      <c r="A130" s="38">
        <v>520</v>
      </c>
      <c r="B130" s="46" t="s">
        <v>98</v>
      </c>
      <c r="C130" s="49">
        <v>205</v>
      </c>
      <c r="D130" s="54">
        <v>3.9</v>
      </c>
      <c r="E130" s="54">
        <v>8.1999999999999993</v>
      </c>
      <c r="F130" s="54">
        <v>17.5</v>
      </c>
      <c r="G130" s="54">
        <v>160.69999999999999</v>
      </c>
      <c r="H130" s="54">
        <v>0.02</v>
      </c>
      <c r="I130" s="54">
        <v>0.34</v>
      </c>
      <c r="J130" s="54">
        <v>14.9</v>
      </c>
      <c r="K130" s="54">
        <v>0</v>
      </c>
      <c r="L130" s="54">
        <v>22.32</v>
      </c>
      <c r="M130" s="54">
        <v>53.9</v>
      </c>
      <c r="N130" s="54">
        <v>137.80000000000001</v>
      </c>
      <c r="O130" s="54">
        <v>1.52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31" s="3" customFormat="1">
      <c r="A131" s="38">
        <v>1167</v>
      </c>
      <c r="B131" s="46" t="s">
        <v>7</v>
      </c>
      <c r="C131" s="128" t="s">
        <v>146</v>
      </c>
      <c r="D131" s="54">
        <v>0.2</v>
      </c>
      <c r="E131" s="54">
        <v>0.05</v>
      </c>
      <c r="F131" s="54">
        <v>15.01</v>
      </c>
      <c r="G131" s="54">
        <v>61.3</v>
      </c>
      <c r="H131" s="54">
        <v>0.03</v>
      </c>
      <c r="I131" s="54">
        <v>0</v>
      </c>
      <c r="J131" s="54">
        <v>0.03</v>
      </c>
      <c r="K131" s="54">
        <v>0</v>
      </c>
      <c r="L131" s="54">
        <v>9.67</v>
      </c>
      <c r="M131" s="54">
        <v>3.29</v>
      </c>
      <c r="N131" s="54">
        <v>0.04</v>
      </c>
      <c r="O131" s="54">
        <v>0.04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31" s="8" customFormat="1">
      <c r="A132" s="38">
        <v>42</v>
      </c>
      <c r="B132" s="46" t="s">
        <v>9</v>
      </c>
      <c r="C132" s="49">
        <v>10</v>
      </c>
      <c r="D132" s="54">
        <v>2.2999999999999998</v>
      </c>
      <c r="E132" s="54">
        <v>3</v>
      </c>
      <c r="F132" s="54">
        <v>0</v>
      </c>
      <c r="G132" s="54">
        <v>37</v>
      </c>
      <c r="H132" s="54">
        <v>0.03</v>
      </c>
      <c r="I132" s="54">
        <v>0</v>
      </c>
      <c r="J132" s="54">
        <v>0.1</v>
      </c>
      <c r="K132" s="54">
        <v>0</v>
      </c>
      <c r="L132" s="54">
        <v>120</v>
      </c>
      <c r="M132" s="54">
        <v>5.4</v>
      </c>
      <c r="N132" s="54">
        <v>76.8</v>
      </c>
      <c r="O132" s="54">
        <v>0.1</v>
      </c>
      <c r="P132" s="7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31" s="2" customFormat="1">
      <c r="A133" s="38"/>
      <c r="B133" s="46" t="s">
        <v>8</v>
      </c>
      <c r="C133" s="49">
        <v>80</v>
      </c>
      <c r="D133" s="54">
        <v>6.08</v>
      </c>
      <c r="E133" s="54">
        <v>0.72</v>
      </c>
      <c r="F133" s="54">
        <v>37.4</v>
      </c>
      <c r="G133" s="54">
        <v>170.9</v>
      </c>
      <c r="H133" s="54">
        <v>0</v>
      </c>
      <c r="I133" s="54">
        <v>0.09</v>
      </c>
      <c r="J133" s="54">
        <v>0</v>
      </c>
      <c r="K133" s="54">
        <v>0</v>
      </c>
      <c r="L133" s="54">
        <v>16</v>
      </c>
      <c r="M133" s="54">
        <v>22.4</v>
      </c>
      <c r="N133" s="54">
        <v>55.04</v>
      </c>
      <c r="O133" s="54">
        <v>1.02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31" s="3" customFormat="1">
      <c r="A134" s="38"/>
      <c r="B134" s="46" t="s">
        <v>12</v>
      </c>
      <c r="C134" s="54"/>
      <c r="D134" s="54">
        <f t="shared" ref="D134:O134" si="12">SUM(D130:D133)</f>
        <v>12.48</v>
      </c>
      <c r="E134" s="54">
        <f t="shared" si="12"/>
        <v>11.97</v>
      </c>
      <c r="F134" s="54">
        <f t="shared" si="12"/>
        <v>69.91</v>
      </c>
      <c r="G134" s="54">
        <f t="shared" si="12"/>
        <v>429.9</v>
      </c>
      <c r="H134" s="54">
        <f t="shared" si="12"/>
        <v>0.08</v>
      </c>
      <c r="I134" s="54">
        <f t="shared" si="12"/>
        <v>0.43000000000000005</v>
      </c>
      <c r="J134" s="54">
        <f t="shared" si="12"/>
        <v>15.03</v>
      </c>
      <c r="K134" s="54">
        <f t="shared" si="12"/>
        <v>0</v>
      </c>
      <c r="L134" s="54">
        <f t="shared" si="12"/>
        <v>167.99</v>
      </c>
      <c r="M134" s="54">
        <f t="shared" si="12"/>
        <v>84.99</v>
      </c>
      <c r="N134" s="54">
        <f t="shared" si="12"/>
        <v>269.68</v>
      </c>
      <c r="O134" s="54">
        <f t="shared" si="12"/>
        <v>2.68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31" s="10" customFormat="1">
      <c r="A135" s="63"/>
      <c r="B135" s="165" t="s">
        <v>15</v>
      </c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7"/>
      <c r="P135" s="9"/>
    </row>
    <row r="136" spans="1:31">
      <c r="A136" s="38">
        <v>222</v>
      </c>
      <c r="B136" s="46" t="s">
        <v>141</v>
      </c>
      <c r="C136" s="49">
        <v>60</v>
      </c>
      <c r="D136" s="54">
        <v>1.38</v>
      </c>
      <c r="E136" s="54">
        <v>4</v>
      </c>
      <c r="F136" s="54">
        <v>7</v>
      </c>
      <c r="G136" s="54">
        <v>71.400000000000006</v>
      </c>
      <c r="H136" s="54">
        <v>1.7999999999999999E-2</v>
      </c>
      <c r="I136" s="54">
        <v>3.96</v>
      </c>
      <c r="J136" s="54">
        <v>0</v>
      </c>
      <c r="K136" s="54">
        <v>0</v>
      </c>
      <c r="L136" s="54">
        <v>23.4</v>
      </c>
      <c r="M136" s="54">
        <v>35.4</v>
      </c>
      <c r="N136" s="54">
        <v>10.8</v>
      </c>
      <c r="O136" s="54">
        <v>3.96</v>
      </c>
      <c r="T136" s="2"/>
      <c r="U136" s="2"/>
      <c r="V136" s="2"/>
      <c r="W136" s="2"/>
      <c r="X136" s="2"/>
      <c r="Y136" s="2"/>
      <c r="Z136" s="2"/>
      <c r="AA136" s="2"/>
      <c r="AB136" s="2"/>
    </row>
    <row r="137" spans="1:31" s="78" customFormat="1">
      <c r="A137" s="38">
        <v>319</v>
      </c>
      <c r="B137" s="46" t="s">
        <v>36</v>
      </c>
      <c r="C137" s="49">
        <v>250</v>
      </c>
      <c r="D137" s="54">
        <v>5.58</v>
      </c>
      <c r="E137" s="54">
        <v>4.8600000000000003</v>
      </c>
      <c r="F137" s="54">
        <v>18.5</v>
      </c>
      <c r="G137" s="54">
        <v>142.19999999999999</v>
      </c>
      <c r="H137" s="54">
        <v>0.09</v>
      </c>
      <c r="I137" s="54">
        <v>0.09</v>
      </c>
      <c r="J137" s="54">
        <v>3.35</v>
      </c>
      <c r="K137" s="54">
        <v>0.5</v>
      </c>
      <c r="L137" s="54">
        <v>1.1000000000000001</v>
      </c>
      <c r="M137" s="54">
        <v>0.62</v>
      </c>
      <c r="N137" s="54">
        <v>7.69</v>
      </c>
      <c r="O137" s="54">
        <v>6.02</v>
      </c>
      <c r="P137" s="76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</row>
    <row r="138" spans="1:31" s="78" customFormat="1">
      <c r="A138" s="38">
        <v>760</v>
      </c>
      <c r="B138" s="46" t="s">
        <v>153</v>
      </c>
      <c r="C138" s="128">
        <v>125</v>
      </c>
      <c r="D138" s="54">
        <v>23.8</v>
      </c>
      <c r="E138" s="54">
        <v>9.5</v>
      </c>
      <c r="F138" s="54">
        <v>5.75</v>
      </c>
      <c r="G138" s="54">
        <v>206</v>
      </c>
      <c r="H138" s="54">
        <v>7.0000000000000007E-2</v>
      </c>
      <c r="I138" s="54">
        <v>1.4</v>
      </c>
      <c r="J138" s="54">
        <v>0</v>
      </c>
      <c r="K138" s="54">
        <v>4.0599999999999996</v>
      </c>
      <c r="L138" s="54">
        <v>20</v>
      </c>
      <c r="M138" s="54">
        <v>170</v>
      </c>
      <c r="N138" s="54">
        <v>21</v>
      </c>
      <c r="O138" s="54">
        <v>2</v>
      </c>
      <c r="P138" s="76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</row>
    <row r="139" spans="1:31" s="79" customFormat="1">
      <c r="A139" s="38">
        <v>897</v>
      </c>
      <c r="B139" s="46" t="s">
        <v>25</v>
      </c>
      <c r="C139" s="49">
        <v>150</v>
      </c>
      <c r="D139" s="54">
        <v>5</v>
      </c>
      <c r="E139" s="54">
        <v>7.5</v>
      </c>
      <c r="F139" s="54">
        <v>30.1</v>
      </c>
      <c r="G139" s="54">
        <v>208</v>
      </c>
      <c r="H139" s="54">
        <v>0</v>
      </c>
      <c r="I139" s="54">
        <v>0.89</v>
      </c>
      <c r="J139" s="54">
        <v>0</v>
      </c>
      <c r="K139" s="54">
        <v>0</v>
      </c>
      <c r="L139" s="54">
        <v>32</v>
      </c>
      <c r="M139" s="54">
        <v>28.44</v>
      </c>
      <c r="N139" s="54">
        <v>154.66999999999999</v>
      </c>
      <c r="O139" s="54">
        <v>2.13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</row>
    <row r="140" spans="1:31" s="78" customFormat="1">
      <c r="A140" s="38">
        <v>1059</v>
      </c>
      <c r="B140" s="46" t="s">
        <v>81</v>
      </c>
      <c r="C140" s="49">
        <v>200</v>
      </c>
      <c r="D140" s="54">
        <v>0.8</v>
      </c>
      <c r="E140" s="54">
        <v>0.8</v>
      </c>
      <c r="F140" s="54">
        <v>19.600000000000001</v>
      </c>
      <c r="G140" s="54">
        <v>88</v>
      </c>
      <c r="H140" s="54">
        <v>0.36</v>
      </c>
      <c r="I140" s="54">
        <v>0.27</v>
      </c>
      <c r="J140" s="54">
        <v>59</v>
      </c>
      <c r="K140" s="54">
        <v>0</v>
      </c>
      <c r="L140" s="54">
        <v>2.7</v>
      </c>
      <c r="M140" s="54">
        <v>0</v>
      </c>
      <c r="N140" s="54">
        <v>0</v>
      </c>
      <c r="O140" s="54">
        <v>3.4</v>
      </c>
      <c r="P140" s="76"/>
      <c r="Q140" s="77"/>
      <c r="R140" s="77"/>
      <c r="S140" s="77"/>
      <c r="T140" s="80"/>
      <c r="U140" s="80"/>
      <c r="V140" s="80"/>
      <c r="W140" s="80"/>
      <c r="X140" s="80"/>
      <c r="Y140" s="80"/>
      <c r="Z140" s="80"/>
      <c r="AA140" s="80"/>
      <c r="AB140" s="80"/>
      <c r="AC140" s="77"/>
      <c r="AD140" s="77"/>
      <c r="AE140" s="77"/>
    </row>
    <row r="141" spans="1:31" s="78" customFormat="1">
      <c r="A141" s="38">
        <v>1072</v>
      </c>
      <c r="B141" s="46" t="s">
        <v>147</v>
      </c>
      <c r="C141" s="49">
        <v>200</v>
      </c>
      <c r="D141" s="54">
        <v>0.56000000000000005</v>
      </c>
      <c r="E141" s="54">
        <v>0</v>
      </c>
      <c r="F141" s="54">
        <v>25.23</v>
      </c>
      <c r="G141" s="54">
        <v>103.2</v>
      </c>
      <c r="H141" s="54">
        <v>0</v>
      </c>
      <c r="I141" s="54">
        <v>0.04</v>
      </c>
      <c r="J141" s="54">
        <v>3.6</v>
      </c>
      <c r="K141" s="54">
        <v>0</v>
      </c>
      <c r="L141" s="54">
        <v>20</v>
      </c>
      <c r="M141" s="54">
        <v>0</v>
      </c>
      <c r="N141" s="54">
        <v>12</v>
      </c>
      <c r="O141" s="54">
        <v>0.4</v>
      </c>
      <c r="P141" s="76"/>
      <c r="Q141" s="77"/>
      <c r="R141" s="77"/>
      <c r="S141" s="77"/>
      <c r="T141" s="80"/>
      <c r="U141" s="80"/>
      <c r="V141" s="80"/>
      <c r="W141" s="80"/>
      <c r="X141" s="80"/>
      <c r="Y141" s="80"/>
      <c r="Z141" s="80"/>
      <c r="AA141" s="80"/>
      <c r="AB141" s="80"/>
      <c r="AC141" s="77"/>
      <c r="AD141" s="77"/>
      <c r="AE141" s="77"/>
    </row>
    <row r="142" spans="1:31" s="78" customFormat="1">
      <c r="A142" s="38"/>
      <c r="B142" s="46" t="s">
        <v>21</v>
      </c>
      <c r="C142" s="49">
        <v>40</v>
      </c>
      <c r="D142" s="54">
        <v>2.8</v>
      </c>
      <c r="E142" s="54">
        <v>0.5</v>
      </c>
      <c r="F142" s="54">
        <v>14.6</v>
      </c>
      <c r="G142" s="54">
        <v>71</v>
      </c>
      <c r="H142" s="54">
        <v>0</v>
      </c>
      <c r="I142" s="54">
        <v>0.06</v>
      </c>
      <c r="J142" s="54">
        <v>0</v>
      </c>
      <c r="K142" s="54">
        <v>7.0000000000000001E-3</v>
      </c>
      <c r="L142" s="54">
        <v>14.7</v>
      </c>
      <c r="M142" s="54">
        <v>13.3</v>
      </c>
      <c r="N142" s="54">
        <v>60.9</v>
      </c>
      <c r="O142" s="54">
        <v>1.4</v>
      </c>
      <c r="P142" s="76"/>
      <c r="Q142" s="77"/>
      <c r="R142" s="77"/>
      <c r="S142" s="82"/>
      <c r="T142" s="83"/>
      <c r="U142" s="83"/>
      <c r="V142" s="83"/>
      <c r="W142" s="83"/>
      <c r="X142" s="83"/>
      <c r="Y142" s="83"/>
      <c r="Z142" s="83"/>
      <c r="AA142" s="83"/>
      <c r="AB142" s="83"/>
      <c r="AC142" s="77"/>
      <c r="AD142" s="77"/>
      <c r="AE142" s="77"/>
    </row>
    <row r="143" spans="1:31" s="78" customFormat="1">
      <c r="A143" s="38"/>
      <c r="B143" s="46" t="s">
        <v>12</v>
      </c>
      <c r="C143" s="54"/>
      <c r="D143" s="54">
        <f t="shared" ref="D143:O143" si="13">SUM(D136:D142)</f>
        <v>39.92</v>
      </c>
      <c r="E143" s="54">
        <f t="shared" si="13"/>
        <v>27.16</v>
      </c>
      <c r="F143" s="54">
        <f t="shared" si="13"/>
        <v>120.78</v>
      </c>
      <c r="G143" s="54">
        <f t="shared" si="13"/>
        <v>889.80000000000007</v>
      </c>
      <c r="H143" s="54">
        <f t="shared" si="13"/>
        <v>0.53800000000000003</v>
      </c>
      <c r="I143" s="54">
        <f t="shared" si="13"/>
        <v>6.7099999999999991</v>
      </c>
      <c r="J143" s="54">
        <f t="shared" si="13"/>
        <v>65.95</v>
      </c>
      <c r="K143" s="54">
        <f t="shared" si="13"/>
        <v>4.5669999999999993</v>
      </c>
      <c r="L143" s="54">
        <f t="shared" si="13"/>
        <v>113.9</v>
      </c>
      <c r="M143" s="54">
        <f t="shared" si="13"/>
        <v>247.76</v>
      </c>
      <c r="N143" s="54">
        <f t="shared" si="13"/>
        <v>267.06</v>
      </c>
      <c r="O143" s="54">
        <f t="shared" si="13"/>
        <v>19.309999999999995</v>
      </c>
      <c r="P143" s="76"/>
      <c r="Q143" s="77"/>
      <c r="R143" s="77"/>
      <c r="S143" s="48"/>
      <c r="T143" s="48"/>
      <c r="U143" s="175"/>
      <c r="V143" s="175"/>
      <c r="W143" s="175"/>
      <c r="X143" s="175"/>
      <c r="Y143" s="175"/>
      <c r="Z143" s="35"/>
      <c r="AA143" s="35"/>
      <c r="AB143" s="35"/>
      <c r="AC143" s="77"/>
      <c r="AD143" s="77"/>
      <c r="AE143" s="77"/>
    </row>
    <row r="144" spans="1:31" s="78" customFormat="1" ht="15" customHeight="1">
      <c r="A144" s="38"/>
      <c r="B144" s="87" t="s">
        <v>99</v>
      </c>
      <c r="C144" s="88"/>
      <c r="D144" s="89">
        <f t="shared" ref="D144:O144" si="14">D134+D143</f>
        <v>52.400000000000006</v>
      </c>
      <c r="E144" s="89">
        <f t="shared" si="14"/>
        <v>39.130000000000003</v>
      </c>
      <c r="F144" s="89">
        <f t="shared" si="14"/>
        <v>190.69</v>
      </c>
      <c r="G144" s="89">
        <f t="shared" si="14"/>
        <v>1319.7</v>
      </c>
      <c r="H144" s="89">
        <f t="shared" si="14"/>
        <v>0.61799999999999999</v>
      </c>
      <c r="I144" s="89">
        <f t="shared" si="14"/>
        <v>7.1399999999999988</v>
      </c>
      <c r="J144" s="89">
        <f t="shared" si="14"/>
        <v>80.98</v>
      </c>
      <c r="K144" s="89">
        <f t="shared" si="14"/>
        <v>4.5669999999999993</v>
      </c>
      <c r="L144" s="89">
        <f t="shared" si="14"/>
        <v>281.89</v>
      </c>
      <c r="M144" s="89">
        <f t="shared" si="14"/>
        <v>332.75</v>
      </c>
      <c r="N144" s="89">
        <f t="shared" si="14"/>
        <v>536.74</v>
      </c>
      <c r="O144" s="89">
        <f t="shared" si="14"/>
        <v>21.989999999999995</v>
      </c>
      <c r="P144" s="76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</row>
    <row r="145" spans="1:31" s="78" customFormat="1">
      <c r="A145" s="66"/>
      <c r="B145" s="56"/>
      <c r="C145" s="73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76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</row>
    <row r="146" spans="1:31" s="78" customFormat="1">
      <c r="A146" s="66"/>
      <c r="B146" s="56"/>
      <c r="C146" s="73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76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</row>
    <row r="147" spans="1:31" s="78" customFormat="1">
      <c r="A147" s="66"/>
      <c r="B147" s="56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76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</row>
    <row r="148" spans="1:31" s="80" customFormat="1">
      <c r="A148" s="74"/>
      <c r="B148" s="168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</row>
    <row r="149" spans="1:31">
      <c r="A149" s="66"/>
      <c r="B149" s="56"/>
      <c r="C149" s="73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</row>
    <row r="150" spans="1:31">
      <c r="A150" s="66"/>
      <c r="B150" s="56"/>
      <c r="C150" s="73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</row>
    <row r="151" spans="1:31">
      <c r="A151" s="66"/>
      <c r="B151" s="56"/>
      <c r="C151" s="73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S151" s="3"/>
    </row>
    <row r="152" spans="1:31" s="2" customFormat="1">
      <c r="A152" s="66"/>
      <c r="B152" s="56"/>
      <c r="C152" s="73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S152" s="1"/>
    </row>
    <row r="153" spans="1:31" s="2" customFormat="1">
      <c r="A153" s="66"/>
      <c r="B153" s="56"/>
      <c r="C153" s="73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S153" s="1"/>
    </row>
    <row r="154" spans="1:31" s="2" customFormat="1">
      <c r="A154" s="66"/>
      <c r="B154" s="56"/>
      <c r="C154" s="73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S154" s="1"/>
    </row>
    <row r="155" spans="1:31" s="3" customFormat="1">
      <c r="A155" s="66"/>
      <c r="B155" s="56"/>
      <c r="C155" s="73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S155" s="2"/>
    </row>
    <row r="156" spans="1:31">
      <c r="A156" s="66"/>
      <c r="B156" s="56"/>
      <c r="C156" s="73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S156" s="3"/>
    </row>
    <row r="157" spans="1:31">
      <c r="A157" s="66"/>
      <c r="B157" s="56"/>
      <c r="C157" s="73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31">
      <c r="A158" s="66"/>
      <c r="B158" s="56"/>
      <c r="C158" s="73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</row>
    <row r="159" spans="1:31" s="3" customFormat="1">
      <c r="A159" s="171" t="s">
        <v>38</v>
      </c>
      <c r="B159" s="171"/>
      <c r="C159" s="171"/>
      <c r="D159" s="171"/>
      <c r="E159" s="171"/>
      <c r="F159" s="171"/>
      <c r="G159" s="171"/>
      <c r="H159" s="171"/>
      <c r="I159" s="171"/>
      <c r="J159" s="171"/>
      <c r="K159" s="171"/>
      <c r="L159" s="171"/>
      <c r="M159" s="171"/>
      <c r="N159" s="171"/>
      <c r="O159" s="17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31">
      <c r="A160" s="169" t="s">
        <v>65</v>
      </c>
      <c r="B160" s="170" t="s">
        <v>66</v>
      </c>
      <c r="C160" s="170" t="s">
        <v>67</v>
      </c>
      <c r="D160" s="163" t="s">
        <v>46</v>
      </c>
      <c r="E160" s="163"/>
      <c r="F160" s="163"/>
      <c r="G160" s="170" t="s">
        <v>72</v>
      </c>
      <c r="H160" s="163" t="s">
        <v>68</v>
      </c>
      <c r="I160" s="163"/>
      <c r="J160" s="163"/>
      <c r="K160" s="163"/>
      <c r="L160" s="163" t="s">
        <v>69</v>
      </c>
      <c r="M160" s="163"/>
      <c r="N160" s="163"/>
      <c r="O160" s="163"/>
    </row>
    <row r="161" spans="1:31">
      <c r="A161" s="169"/>
      <c r="B161" s="170"/>
      <c r="C161" s="170"/>
      <c r="D161" s="53" t="s">
        <v>47</v>
      </c>
      <c r="E161" s="53" t="s">
        <v>48</v>
      </c>
      <c r="F161" s="53" t="s">
        <v>49</v>
      </c>
      <c r="G161" s="170"/>
      <c r="H161" s="55" t="s">
        <v>1</v>
      </c>
      <c r="I161" s="55" t="s">
        <v>2</v>
      </c>
      <c r="J161" s="55" t="s">
        <v>0</v>
      </c>
      <c r="K161" s="55" t="s">
        <v>3</v>
      </c>
      <c r="L161" s="55" t="s">
        <v>70</v>
      </c>
      <c r="M161" s="55" t="s">
        <v>4</v>
      </c>
      <c r="N161" s="55" t="s">
        <v>71</v>
      </c>
      <c r="O161" s="55" t="s">
        <v>5</v>
      </c>
      <c r="S161" s="10"/>
      <c r="T161" s="10"/>
      <c r="U161" s="172" t="s">
        <v>45</v>
      </c>
      <c r="V161" s="172"/>
      <c r="W161" s="172"/>
      <c r="X161" s="172"/>
      <c r="Y161" s="172"/>
      <c r="Z161" s="35"/>
      <c r="AA161" s="35"/>
      <c r="AB161" s="35"/>
    </row>
    <row r="162" spans="1:31" s="2" customFormat="1">
      <c r="A162" s="63"/>
      <c r="B162" s="165" t="s">
        <v>10</v>
      </c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7"/>
      <c r="O162" s="68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31" s="3" customFormat="1">
      <c r="A163" s="38">
        <v>619</v>
      </c>
      <c r="B163" s="46" t="s">
        <v>52</v>
      </c>
      <c r="C163" s="49">
        <v>150</v>
      </c>
      <c r="D163" s="54">
        <v>15</v>
      </c>
      <c r="E163" s="54">
        <v>10.5</v>
      </c>
      <c r="F163" s="54">
        <v>13</v>
      </c>
      <c r="G163" s="54">
        <v>209</v>
      </c>
      <c r="H163" s="54">
        <v>0.25</v>
      </c>
      <c r="I163" s="54">
        <v>0.6</v>
      </c>
      <c r="J163" s="54">
        <v>0.03</v>
      </c>
      <c r="K163" s="54">
        <v>12</v>
      </c>
      <c r="L163" s="54">
        <v>348</v>
      </c>
      <c r="M163" s="54">
        <v>8</v>
      </c>
      <c r="N163" s="54">
        <v>6</v>
      </c>
      <c r="O163" s="54">
        <v>0</v>
      </c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31">
      <c r="A164" s="38"/>
      <c r="B164" s="46" t="s">
        <v>81</v>
      </c>
      <c r="C164" s="49">
        <v>200</v>
      </c>
      <c r="D164" s="54">
        <v>0.8</v>
      </c>
      <c r="E164" s="54">
        <v>0.8</v>
      </c>
      <c r="F164" s="54">
        <v>19.600000000000001</v>
      </c>
      <c r="G164" s="54">
        <v>88</v>
      </c>
      <c r="H164" s="54">
        <v>0.09</v>
      </c>
      <c r="I164" s="54">
        <v>0.04</v>
      </c>
      <c r="J164" s="54">
        <v>40</v>
      </c>
      <c r="K164" s="54">
        <v>0</v>
      </c>
      <c r="L164" s="54">
        <v>20</v>
      </c>
      <c r="M164" s="54">
        <v>0</v>
      </c>
      <c r="N164" s="54">
        <v>12</v>
      </c>
      <c r="O164" s="54">
        <v>0.6</v>
      </c>
      <c r="T164" s="2"/>
      <c r="U164" s="2"/>
      <c r="V164" s="2"/>
      <c r="W164" s="2"/>
      <c r="X164" s="2"/>
      <c r="Y164" s="2"/>
      <c r="Z164" s="2"/>
      <c r="AA164" s="2"/>
      <c r="AB164" s="2"/>
    </row>
    <row r="165" spans="1:31" s="8" customFormat="1">
      <c r="A165" s="38">
        <v>1167</v>
      </c>
      <c r="B165" s="46" t="s">
        <v>7</v>
      </c>
      <c r="C165" s="128" t="s">
        <v>146</v>
      </c>
      <c r="D165" s="54">
        <v>0.2</v>
      </c>
      <c r="E165" s="54">
        <v>0.05</v>
      </c>
      <c r="F165" s="54">
        <v>15.01</v>
      </c>
      <c r="G165" s="54">
        <v>61.3</v>
      </c>
      <c r="H165" s="54">
        <v>0.03</v>
      </c>
      <c r="I165" s="54">
        <v>0</v>
      </c>
      <c r="J165" s="54">
        <v>0.03</v>
      </c>
      <c r="K165" s="54">
        <v>0</v>
      </c>
      <c r="L165" s="54">
        <v>9.67</v>
      </c>
      <c r="M165" s="54">
        <v>3.29</v>
      </c>
      <c r="N165" s="54">
        <v>0.04</v>
      </c>
      <c r="O165" s="54">
        <v>0.04</v>
      </c>
      <c r="P165" s="7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31">
      <c r="A166" s="38"/>
      <c r="B166" s="46" t="s">
        <v>12</v>
      </c>
      <c r="C166" s="54"/>
      <c r="D166" s="54">
        <f t="shared" ref="D166:O166" si="15">SUM(D163:D165)</f>
        <v>16</v>
      </c>
      <c r="E166" s="54">
        <f t="shared" si="15"/>
        <v>11.350000000000001</v>
      </c>
      <c r="F166" s="54">
        <f t="shared" si="15"/>
        <v>47.61</v>
      </c>
      <c r="G166" s="54">
        <f t="shared" si="15"/>
        <v>358.3</v>
      </c>
      <c r="H166" s="54">
        <f t="shared" si="15"/>
        <v>0.37</v>
      </c>
      <c r="I166" s="54">
        <f t="shared" si="15"/>
        <v>0.64</v>
      </c>
      <c r="J166" s="54">
        <f t="shared" si="15"/>
        <v>40.06</v>
      </c>
      <c r="K166" s="54">
        <f t="shared" si="15"/>
        <v>12</v>
      </c>
      <c r="L166" s="54">
        <f t="shared" si="15"/>
        <v>377.67</v>
      </c>
      <c r="M166" s="54">
        <f t="shared" si="15"/>
        <v>11.29</v>
      </c>
      <c r="N166" s="54">
        <f t="shared" si="15"/>
        <v>18.04</v>
      </c>
      <c r="O166" s="54">
        <f t="shared" si="15"/>
        <v>0.64</v>
      </c>
      <c r="P166" s="9"/>
      <c r="Q166" s="10"/>
      <c r="R166" s="9"/>
      <c r="S166" s="2"/>
      <c r="AC166" s="35"/>
    </row>
    <row r="167" spans="1:31">
      <c r="A167" s="63"/>
      <c r="B167" s="165" t="s">
        <v>15</v>
      </c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7"/>
      <c r="S167" s="2"/>
    </row>
    <row r="168" spans="1:31" s="78" customFormat="1">
      <c r="A168" s="65" t="s">
        <v>150</v>
      </c>
      <c r="B168" s="46" t="s">
        <v>152</v>
      </c>
      <c r="C168" s="49">
        <v>60</v>
      </c>
      <c r="D168" s="54">
        <v>1.26</v>
      </c>
      <c r="E168" s="54">
        <v>2.34</v>
      </c>
      <c r="F168" s="54">
        <v>6.5</v>
      </c>
      <c r="G168" s="54">
        <v>52.2</v>
      </c>
      <c r="H168" s="54">
        <v>0</v>
      </c>
      <c r="I168" s="54">
        <v>0.09</v>
      </c>
      <c r="J168" s="54">
        <v>12.69</v>
      </c>
      <c r="K168" s="54">
        <v>2.68</v>
      </c>
      <c r="L168" s="54">
        <v>31.55</v>
      </c>
      <c r="M168" s="54">
        <v>20.67</v>
      </c>
      <c r="N168" s="54">
        <v>65.03</v>
      </c>
      <c r="O168" s="54">
        <v>1.1200000000000001</v>
      </c>
      <c r="P168" s="76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</row>
    <row r="169" spans="1:31" s="79" customFormat="1">
      <c r="A169" s="65">
        <v>294</v>
      </c>
      <c r="B169" s="69" t="s">
        <v>91</v>
      </c>
      <c r="C169" s="49" t="s">
        <v>37</v>
      </c>
      <c r="D169" s="54">
        <v>2.16</v>
      </c>
      <c r="E169" s="54">
        <v>4.5999999999999996</v>
      </c>
      <c r="F169" s="54">
        <v>8.5500000000000007</v>
      </c>
      <c r="G169" s="54">
        <v>83.7</v>
      </c>
      <c r="H169" s="54">
        <v>2.5000000000000001E-2</v>
      </c>
      <c r="I169" s="54">
        <v>0.1</v>
      </c>
      <c r="J169" s="54">
        <v>11.53</v>
      </c>
      <c r="K169" s="54">
        <v>0.28000000000000003</v>
      </c>
      <c r="L169" s="54">
        <v>44.98</v>
      </c>
      <c r="M169" s="54">
        <v>31.35</v>
      </c>
      <c r="N169" s="54">
        <v>70.02</v>
      </c>
      <c r="O169" s="54">
        <v>1.08</v>
      </c>
      <c r="S169" s="77"/>
      <c r="T169" s="77"/>
      <c r="U169" s="77"/>
      <c r="V169" s="77"/>
      <c r="W169" s="77"/>
      <c r="X169" s="77"/>
      <c r="Y169" s="77"/>
      <c r="Z169" s="77"/>
      <c r="AA169" s="77"/>
      <c r="AB169" s="77"/>
    </row>
    <row r="170" spans="1:31" s="78" customFormat="1">
      <c r="A170" s="38">
        <v>795</v>
      </c>
      <c r="B170" s="46" t="s">
        <v>142</v>
      </c>
      <c r="C170" s="49">
        <v>80</v>
      </c>
      <c r="D170" s="54">
        <v>10.3</v>
      </c>
      <c r="E170" s="54">
        <v>8.1</v>
      </c>
      <c r="F170" s="54">
        <v>9.36</v>
      </c>
      <c r="G170" s="54">
        <v>153</v>
      </c>
      <c r="H170" s="54">
        <v>0</v>
      </c>
      <c r="I170" s="54">
        <v>0.11</v>
      </c>
      <c r="J170" s="54">
        <v>0</v>
      </c>
      <c r="K170" s="54">
        <v>0</v>
      </c>
      <c r="L170" s="54">
        <v>31.2</v>
      </c>
      <c r="M170" s="54">
        <v>22.64</v>
      </c>
      <c r="N170" s="54">
        <v>123</v>
      </c>
      <c r="O170" s="54">
        <v>1.86</v>
      </c>
      <c r="P170" s="76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</row>
    <row r="171" spans="1:31" s="78" customFormat="1">
      <c r="A171" s="38">
        <v>891</v>
      </c>
      <c r="B171" s="46" t="s">
        <v>50</v>
      </c>
      <c r="C171" s="49">
        <v>150</v>
      </c>
      <c r="D171" s="54">
        <v>3.42</v>
      </c>
      <c r="E171" s="54">
        <v>4.2</v>
      </c>
      <c r="F171" s="54">
        <v>36</v>
      </c>
      <c r="G171" s="54">
        <v>195</v>
      </c>
      <c r="H171" s="54">
        <v>0.4</v>
      </c>
      <c r="I171" s="54">
        <v>0.4</v>
      </c>
      <c r="J171" s="54">
        <v>0</v>
      </c>
      <c r="K171" s="54">
        <v>0</v>
      </c>
      <c r="L171" s="54">
        <v>1.4</v>
      </c>
      <c r="M171" s="54">
        <v>12</v>
      </c>
      <c r="N171" s="54">
        <v>70.3</v>
      </c>
      <c r="O171" s="54">
        <v>0.6</v>
      </c>
      <c r="P171" s="76"/>
      <c r="Q171" s="77"/>
      <c r="R171" s="77"/>
      <c r="S171" s="77"/>
      <c r="T171" s="80"/>
      <c r="U171" s="80"/>
      <c r="V171" s="80"/>
      <c r="W171" s="80"/>
      <c r="X171" s="80"/>
      <c r="Y171" s="80"/>
      <c r="Z171" s="80"/>
      <c r="AA171" s="80"/>
      <c r="AB171" s="80"/>
      <c r="AC171" s="77"/>
      <c r="AD171" s="77"/>
      <c r="AE171" s="77"/>
    </row>
    <row r="172" spans="1:31" s="78" customFormat="1">
      <c r="A172" s="38">
        <v>1072</v>
      </c>
      <c r="B172" s="46" t="s">
        <v>147</v>
      </c>
      <c r="C172" s="49">
        <v>200</v>
      </c>
      <c r="D172" s="54">
        <v>0.56000000000000005</v>
      </c>
      <c r="E172" s="54">
        <v>0</v>
      </c>
      <c r="F172" s="54">
        <v>25.23</v>
      </c>
      <c r="G172" s="54">
        <v>103.2</v>
      </c>
      <c r="H172" s="54">
        <v>0</v>
      </c>
      <c r="I172" s="54">
        <v>0.04</v>
      </c>
      <c r="J172" s="54">
        <v>3.6</v>
      </c>
      <c r="K172" s="54">
        <v>0</v>
      </c>
      <c r="L172" s="54">
        <v>20</v>
      </c>
      <c r="M172" s="54">
        <v>0</v>
      </c>
      <c r="N172" s="54">
        <v>12</v>
      </c>
      <c r="O172" s="54">
        <v>0.4</v>
      </c>
      <c r="P172" s="76"/>
      <c r="Q172" s="77"/>
      <c r="R172" s="77"/>
      <c r="S172" s="80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</row>
    <row r="173" spans="1:31" s="78" customFormat="1">
      <c r="A173" s="38" t="s">
        <v>93</v>
      </c>
      <c r="B173" s="46" t="s">
        <v>14</v>
      </c>
      <c r="C173" s="49">
        <v>50</v>
      </c>
      <c r="D173" s="54">
        <v>3.75</v>
      </c>
      <c r="E173" s="54">
        <v>6.6</v>
      </c>
      <c r="F173" s="54">
        <v>34.5</v>
      </c>
      <c r="G173" s="54">
        <v>197</v>
      </c>
      <c r="H173" s="54">
        <v>1.7999999999999999E-2</v>
      </c>
      <c r="I173" s="54">
        <v>0.28999999999999998</v>
      </c>
      <c r="J173" s="54">
        <v>5.3280000000000003</v>
      </c>
      <c r="K173" s="54">
        <v>1.73</v>
      </c>
      <c r="L173" s="54">
        <v>21.92</v>
      </c>
      <c r="M173" s="54">
        <v>18.2</v>
      </c>
      <c r="N173" s="54">
        <v>95.67</v>
      </c>
      <c r="O173" s="54">
        <v>1.08</v>
      </c>
      <c r="P173" s="76"/>
      <c r="Q173" s="77"/>
      <c r="R173" s="77"/>
      <c r="S173" s="80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</row>
    <row r="174" spans="1:31" s="78" customFormat="1">
      <c r="A174" s="38"/>
      <c r="B174" s="46" t="s">
        <v>21</v>
      </c>
      <c r="C174" s="49">
        <v>40</v>
      </c>
      <c r="D174" s="54">
        <v>2.8</v>
      </c>
      <c r="E174" s="54">
        <v>0.5</v>
      </c>
      <c r="F174" s="54">
        <v>14.6</v>
      </c>
      <c r="G174" s="54">
        <v>71</v>
      </c>
      <c r="H174" s="54">
        <v>0</v>
      </c>
      <c r="I174" s="54">
        <v>0.06</v>
      </c>
      <c r="J174" s="54">
        <v>0</v>
      </c>
      <c r="K174" s="54">
        <v>7.0000000000000001E-3</v>
      </c>
      <c r="L174" s="54">
        <v>14.7</v>
      </c>
      <c r="M174" s="54">
        <v>13.3</v>
      </c>
      <c r="N174" s="54">
        <v>60.9</v>
      </c>
      <c r="O174" s="54">
        <v>1.4</v>
      </c>
      <c r="P174" s="76"/>
      <c r="Q174" s="77"/>
      <c r="R174" s="77"/>
      <c r="S174" s="48"/>
      <c r="T174" s="48"/>
      <c r="U174" s="175"/>
      <c r="V174" s="175"/>
      <c r="W174" s="175"/>
      <c r="X174" s="175"/>
      <c r="Y174" s="175"/>
      <c r="Z174" s="35"/>
      <c r="AA174" s="35"/>
      <c r="AB174" s="35"/>
      <c r="AC174" s="77"/>
      <c r="AD174" s="77"/>
      <c r="AE174" s="77"/>
    </row>
    <row r="175" spans="1:31" s="78" customFormat="1" ht="15.75" customHeight="1">
      <c r="A175" s="38"/>
      <c r="B175" s="46" t="s">
        <v>12</v>
      </c>
      <c r="C175" s="54"/>
      <c r="D175" s="54">
        <f>SUM(D168:D174)</f>
        <v>24.25</v>
      </c>
      <c r="E175" s="54">
        <f t="shared" ref="E175:O175" si="16">SUM(E168:E174)</f>
        <v>26.339999999999996</v>
      </c>
      <c r="F175" s="54">
        <f t="shared" si="16"/>
        <v>134.74</v>
      </c>
      <c r="G175" s="54">
        <f t="shared" si="16"/>
        <v>855.1</v>
      </c>
      <c r="H175" s="54">
        <f t="shared" si="16"/>
        <v>0.44300000000000006</v>
      </c>
      <c r="I175" s="54">
        <f t="shared" si="16"/>
        <v>1.0900000000000001</v>
      </c>
      <c r="J175" s="54">
        <f t="shared" si="16"/>
        <v>33.148000000000003</v>
      </c>
      <c r="K175" s="54">
        <f t="shared" si="16"/>
        <v>4.6969999999999992</v>
      </c>
      <c r="L175" s="54">
        <f t="shared" si="16"/>
        <v>165.75</v>
      </c>
      <c r="M175" s="54">
        <f t="shared" si="16"/>
        <v>118.16</v>
      </c>
      <c r="N175" s="54">
        <f t="shared" si="16"/>
        <v>496.92</v>
      </c>
      <c r="O175" s="54">
        <f t="shared" si="16"/>
        <v>7.5400000000000009</v>
      </c>
      <c r="P175" s="76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</row>
    <row r="176" spans="1:31" s="78" customFormat="1">
      <c r="A176" s="38"/>
      <c r="B176" s="87" t="s">
        <v>99</v>
      </c>
      <c r="C176" s="88"/>
      <c r="D176" s="89">
        <f>D166+D175</f>
        <v>40.25</v>
      </c>
      <c r="E176" s="89">
        <f t="shared" ref="E176:O176" si="17">E166+E175</f>
        <v>37.69</v>
      </c>
      <c r="F176" s="89">
        <f t="shared" si="17"/>
        <v>182.35000000000002</v>
      </c>
      <c r="G176" s="89">
        <f t="shared" si="17"/>
        <v>1213.4000000000001</v>
      </c>
      <c r="H176" s="89">
        <f t="shared" si="17"/>
        <v>0.81300000000000006</v>
      </c>
      <c r="I176" s="89">
        <f t="shared" si="17"/>
        <v>1.73</v>
      </c>
      <c r="J176" s="89">
        <f t="shared" si="17"/>
        <v>73.207999999999998</v>
      </c>
      <c r="K176" s="89">
        <f t="shared" si="17"/>
        <v>16.696999999999999</v>
      </c>
      <c r="L176" s="89">
        <f t="shared" si="17"/>
        <v>543.42000000000007</v>
      </c>
      <c r="M176" s="89">
        <f t="shared" si="17"/>
        <v>129.44999999999999</v>
      </c>
      <c r="N176" s="89">
        <f t="shared" si="17"/>
        <v>514.96</v>
      </c>
      <c r="O176" s="89">
        <f t="shared" si="17"/>
        <v>8.1800000000000015</v>
      </c>
      <c r="P176" s="76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</row>
    <row r="177" spans="1:31" s="80" customFormat="1">
      <c r="A177" s="66"/>
      <c r="B177" s="56"/>
      <c r="C177" s="73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S177" s="77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1:31" s="78" customFormat="1">
      <c r="A178" s="66"/>
      <c r="B178" s="56"/>
      <c r="C178" s="73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76"/>
      <c r="Q178" s="77"/>
      <c r="R178" s="77"/>
      <c r="S178" s="77"/>
      <c r="T178" s="80"/>
      <c r="U178" s="80"/>
      <c r="V178" s="80"/>
      <c r="W178" s="80"/>
      <c r="X178" s="80"/>
      <c r="Y178" s="80"/>
      <c r="Z178" s="80"/>
      <c r="AA178" s="80"/>
      <c r="AB178" s="80"/>
      <c r="AC178" s="77"/>
      <c r="AD178" s="77"/>
      <c r="AE178" s="77"/>
    </row>
    <row r="179" spans="1:31" s="78" customFormat="1">
      <c r="A179" s="66"/>
      <c r="B179" s="56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76"/>
      <c r="Q179" s="77"/>
      <c r="R179" s="77"/>
      <c r="S179" s="77"/>
      <c r="T179" s="80"/>
      <c r="U179" s="80"/>
      <c r="V179" s="80"/>
      <c r="W179" s="80"/>
      <c r="X179" s="80"/>
      <c r="Y179" s="80"/>
      <c r="Z179" s="80"/>
      <c r="AA179" s="80"/>
      <c r="AB179" s="80"/>
      <c r="AC179" s="77"/>
      <c r="AD179" s="77"/>
      <c r="AE179" s="77"/>
    </row>
    <row r="180" spans="1:31" s="78" customFormat="1">
      <c r="A180" s="74"/>
      <c r="B180" s="168"/>
      <c r="C180" s="168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  <c r="P180" s="76"/>
      <c r="Q180" s="77"/>
      <c r="R180" s="77"/>
      <c r="S180" s="77"/>
      <c r="T180" s="80"/>
      <c r="U180" s="80"/>
      <c r="V180" s="80"/>
      <c r="W180" s="80"/>
      <c r="X180" s="80"/>
      <c r="Y180" s="80"/>
      <c r="Z180" s="80"/>
      <c r="AA180" s="80"/>
      <c r="AB180" s="80"/>
      <c r="AC180" s="77"/>
      <c r="AD180" s="77"/>
      <c r="AE180" s="77"/>
    </row>
    <row r="181" spans="1:31" s="78" customFormat="1">
      <c r="A181" s="66"/>
      <c r="B181" s="56"/>
      <c r="C181" s="84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76"/>
      <c r="Q181" s="77"/>
      <c r="R181" s="77"/>
      <c r="S181" s="77"/>
      <c r="T181" s="80"/>
      <c r="U181" s="80"/>
      <c r="V181" s="80"/>
      <c r="W181" s="80"/>
      <c r="X181" s="80"/>
      <c r="Y181" s="80"/>
      <c r="Z181" s="80"/>
      <c r="AA181" s="80"/>
      <c r="AB181" s="80"/>
      <c r="AC181" s="77"/>
      <c r="AD181" s="77"/>
      <c r="AE181" s="77"/>
    </row>
    <row r="182" spans="1:31" s="78" customFormat="1">
      <c r="A182" s="66"/>
      <c r="B182" s="56"/>
      <c r="C182" s="73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76"/>
      <c r="Q182" s="77"/>
      <c r="R182" s="77"/>
      <c r="S182" s="77"/>
      <c r="T182" s="80"/>
      <c r="U182" s="80"/>
      <c r="V182" s="80"/>
      <c r="W182" s="80"/>
      <c r="X182" s="80"/>
      <c r="Y182" s="80"/>
      <c r="Z182" s="80"/>
      <c r="AA182" s="80"/>
      <c r="AB182" s="80"/>
      <c r="AC182" s="77"/>
      <c r="AD182" s="77"/>
      <c r="AE182" s="77"/>
    </row>
    <row r="183" spans="1:31" s="2" customFormat="1">
      <c r="A183" s="66"/>
      <c r="B183" s="56"/>
      <c r="C183" s="73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S183" s="1"/>
    </row>
    <row r="184" spans="1:31" s="3" customFormat="1">
      <c r="A184" s="66"/>
      <c r="B184" s="56"/>
      <c r="C184" s="73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S184" s="2"/>
    </row>
    <row r="185" spans="1:31">
      <c r="A185" s="66"/>
      <c r="B185" s="56"/>
      <c r="C185" s="73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S185" s="3"/>
    </row>
    <row r="186" spans="1:31">
      <c r="A186" s="66"/>
      <c r="B186" s="56"/>
      <c r="C186" s="73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87" spans="1:31">
      <c r="A187" s="66"/>
      <c r="B187" s="56"/>
      <c r="C187" s="73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88" spans="1:31" s="2" customFormat="1" ht="15.75" customHeight="1">
      <c r="A188" s="66"/>
      <c r="B188" s="56"/>
      <c r="C188" s="73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31" s="3" customFormat="1">
      <c r="A189" s="66"/>
      <c r="B189" s="56"/>
      <c r="C189" s="73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31">
      <c r="A190" s="66"/>
      <c r="B190" s="56"/>
      <c r="C190" s="73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</row>
    <row r="191" spans="1:31">
      <c r="A191" s="64"/>
      <c r="B191" s="51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</row>
    <row r="192" spans="1:31">
      <c r="A192" s="171" t="s">
        <v>40</v>
      </c>
      <c r="B192" s="171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T192" s="2"/>
      <c r="U192" s="2"/>
      <c r="V192" s="2"/>
      <c r="W192" s="2"/>
      <c r="X192" s="2"/>
      <c r="Y192" s="2"/>
      <c r="Z192" s="2"/>
      <c r="AA192" s="2"/>
      <c r="AB192" s="2"/>
    </row>
    <row r="193" spans="1:31" s="2" customFormat="1">
      <c r="A193" s="169" t="s">
        <v>65</v>
      </c>
      <c r="B193" s="170" t="s">
        <v>66</v>
      </c>
      <c r="C193" s="170" t="s">
        <v>67</v>
      </c>
      <c r="D193" s="163" t="s">
        <v>46</v>
      </c>
      <c r="E193" s="163"/>
      <c r="F193" s="163"/>
      <c r="G193" s="170" t="s">
        <v>72</v>
      </c>
      <c r="H193" s="163" t="s">
        <v>68</v>
      </c>
      <c r="I193" s="163"/>
      <c r="J193" s="163"/>
      <c r="K193" s="163"/>
      <c r="L193" s="163" t="s">
        <v>69</v>
      </c>
      <c r="M193" s="163"/>
      <c r="N193" s="163"/>
      <c r="O193" s="163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31" s="10" customFormat="1">
      <c r="A194" s="169"/>
      <c r="B194" s="170"/>
      <c r="C194" s="170"/>
      <c r="D194" s="53" t="s">
        <v>47</v>
      </c>
      <c r="E194" s="53" t="s">
        <v>48</v>
      </c>
      <c r="F194" s="53" t="s">
        <v>49</v>
      </c>
      <c r="G194" s="170"/>
      <c r="H194" s="55" t="s">
        <v>1</v>
      </c>
      <c r="I194" s="55" t="s">
        <v>2</v>
      </c>
      <c r="J194" s="55" t="s">
        <v>0</v>
      </c>
      <c r="K194" s="55" t="s">
        <v>3</v>
      </c>
      <c r="L194" s="55" t="s">
        <v>70</v>
      </c>
      <c r="M194" s="55" t="s">
        <v>4</v>
      </c>
      <c r="N194" s="55" t="s">
        <v>71</v>
      </c>
      <c r="O194" s="55" t="s">
        <v>5</v>
      </c>
      <c r="P194" s="9"/>
    </row>
    <row r="195" spans="1:31" s="3" customFormat="1">
      <c r="A195" s="63"/>
      <c r="B195" s="165" t="s">
        <v>10</v>
      </c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66"/>
      <c r="O195" s="167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31" s="8" customFormat="1">
      <c r="A196" s="38">
        <v>520</v>
      </c>
      <c r="B196" s="46" t="s">
        <v>51</v>
      </c>
      <c r="C196" s="49">
        <v>205</v>
      </c>
      <c r="D196" s="54">
        <v>5.0999999999999996</v>
      </c>
      <c r="E196" s="54">
        <v>5.0999999999999996</v>
      </c>
      <c r="F196" s="54">
        <v>31.84</v>
      </c>
      <c r="G196" s="54">
        <v>185.6</v>
      </c>
      <c r="H196" s="54">
        <v>0.06</v>
      </c>
      <c r="I196" s="54">
        <v>0.12</v>
      </c>
      <c r="J196" s="54">
        <v>1.22</v>
      </c>
      <c r="K196" s="54">
        <v>0.2</v>
      </c>
      <c r="L196" s="54">
        <v>125.2</v>
      </c>
      <c r="M196" s="54">
        <v>36.32</v>
      </c>
      <c r="N196" s="54">
        <v>152.66</v>
      </c>
      <c r="O196" s="54">
        <v>0.78</v>
      </c>
      <c r="P196" s="7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31">
      <c r="A197" s="38"/>
      <c r="B197" s="46" t="s">
        <v>81</v>
      </c>
      <c r="C197" s="49">
        <v>200</v>
      </c>
      <c r="D197" s="54">
        <v>0.8</v>
      </c>
      <c r="E197" s="54">
        <v>0.8</v>
      </c>
      <c r="F197" s="54">
        <v>19.600000000000001</v>
      </c>
      <c r="G197" s="54">
        <v>88</v>
      </c>
      <c r="H197" s="54">
        <v>0.09</v>
      </c>
      <c r="I197" s="54">
        <v>0.04</v>
      </c>
      <c r="J197" s="54">
        <v>40</v>
      </c>
      <c r="K197" s="54">
        <v>0</v>
      </c>
      <c r="L197" s="54">
        <v>20</v>
      </c>
      <c r="M197" s="54">
        <v>0</v>
      </c>
      <c r="N197" s="54">
        <v>12</v>
      </c>
      <c r="O197" s="54">
        <v>0.6</v>
      </c>
      <c r="P197" s="9"/>
      <c r="Q197" s="10"/>
      <c r="R197" s="9"/>
      <c r="T197" s="2"/>
      <c r="U197" s="2"/>
      <c r="V197" s="2"/>
      <c r="W197" s="2"/>
      <c r="X197" s="2"/>
      <c r="Y197" s="2"/>
      <c r="Z197" s="2"/>
      <c r="AA197" s="2"/>
      <c r="AB197" s="2"/>
      <c r="AC197" s="35"/>
    </row>
    <row r="198" spans="1:31" s="8" customFormat="1">
      <c r="A198" s="38">
        <v>1184</v>
      </c>
      <c r="B198" s="46" t="s">
        <v>22</v>
      </c>
      <c r="C198" s="49">
        <v>200</v>
      </c>
      <c r="D198" s="54">
        <v>3.8</v>
      </c>
      <c r="E198" s="54">
        <v>4</v>
      </c>
      <c r="F198" s="54">
        <v>25.8</v>
      </c>
      <c r="G198" s="54">
        <v>154</v>
      </c>
      <c r="H198" s="54">
        <v>0.08</v>
      </c>
      <c r="I198" s="54">
        <v>0.05</v>
      </c>
      <c r="J198" s="54">
        <v>2.2200000000000002</v>
      </c>
      <c r="K198" s="54">
        <v>0.05</v>
      </c>
      <c r="L198" s="54">
        <v>49.92</v>
      </c>
      <c r="M198" s="54">
        <v>0.7</v>
      </c>
      <c r="N198" s="54">
        <v>0</v>
      </c>
      <c r="O198" s="54">
        <v>0</v>
      </c>
      <c r="P198" s="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31">
      <c r="A199" s="38"/>
      <c r="B199" s="46" t="s">
        <v>8</v>
      </c>
      <c r="C199" s="49">
        <v>80</v>
      </c>
      <c r="D199" s="54">
        <v>6.08</v>
      </c>
      <c r="E199" s="54">
        <v>0.72</v>
      </c>
      <c r="F199" s="54">
        <v>37.4</v>
      </c>
      <c r="G199" s="54">
        <v>170.9</v>
      </c>
      <c r="H199" s="54">
        <v>0</v>
      </c>
      <c r="I199" s="54">
        <v>0.09</v>
      </c>
      <c r="J199" s="54">
        <v>0</v>
      </c>
      <c r="K199" s="54">
        <v>0</v>
      </c>
      <c r="L199" s="54">
        <v>16</v>
      </c>
      <c r="M199" s="54">
        <v>22.4</v>
      </c>
      <c r="N199" s="54">
        <v>55.04</v>
      </c>
      <c r="O199" s="54">
        <v>1.02</v>
      </c>
      <c r="S199" s="2"/>
    </row>
    <row r="200" spans="1:31">
      <c r="A200" s="38"/>
      <c r="B200" s="46" t="s">
        <v>12</v>
      </c>
      <c r="C200" s="54"/>
      <c r="D200" s="54">
        <f t="shared" ref="D200:O200" si="18">SUM(D196:D199)</f>
        <v>15.78</v>
      </c>
      <c r="E200" s="54">
        <f t="shared" si="18"/>
        <v>10.62</v>
      </c>
      <c r="F200" s="54">
        <f t="shared" si="18"/>
        <v>114.63999999999999</v>
      </c>
      <c r="G200" s="54">
        <f t="shared" si="18"/>
        <v>598.5</v>
      </c>
      <c r="H200" s="54">
        <f t="shared" si="18"/>
        <v>0.22999999999999998</v>
      </c>
      <c r="I200" s="54">
        <f t="shared" si="18"/>
        <v>0.30000000000000004</v>
      </c>
      <c r="J200" s="54">
        <f t="shared" si="18"/>
        <v>43.44</v>
      </c>
      <c r="K200" s="54">
        <f t="shared" si="18"/>
        <v>0.25</v>
      </c>
      <c r="L200" s="54">
        <f t="shared" si="18"/>
        <v>211.12</v>
      </c>
      <c r="M200" s="54">
        <f t="shared" si="18"/>
        <v>59.42</v>
      </c>
      <c r="N200" s="54">
        <f t="shared" si="18"/>
        <v>219.7</v>
      </c>
      <c r="O200" s="54">
        <f t="shared" si="18"/>
        <v>2.4</v>
      </c>
    </row>
    <row r="201" spans="1:31">
      <c r="A201" s="63"/>
      <c r="B201" s="165" t="s">
        <v>15</v>
      </c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7"/>
    </row>
    <row r="202" spans="1:31" s="78" customFormat="1">
      <c r="A202" s="38">
        <v>56</v>
      </c>
      <c r="B202" s="46" t="s">
        <v>148</v>
      </c>
      <c r="C202" s="49">
        <v>60</v>
      </c>
      <c r="D202" s="54">
        <v>0.7</v>
      </c>
      <c r="E202" s="54">
        <v>2.4</v>
      </c>
      <c r="F202" s="54">
        <v>1.6</v>
      </c>
      <c r="G202" s="54">
        <v>31.2</v>
      </c>
      <c r="H202" s="54">
        <v>0.01</v>
      </c>
      <c r="I202" s="54">
        <v>0</v>
      </c>
      <c r="J202" s="54">
        <v>19.7</v>
      </c>
      <c r="K202" s="54">
        <v>2.44</v>
      </c>
      <c r="L202" s="54">
        <v>59.44</v>
      </c>
      <c r="M202" s="54">
        <v>27.53</v>
      </c>
      <c r="N202" s="54">
        <v>40.9</v>
      </c>
      <c r="O202" s="54">
        <v>0.79</v>
      </c>
      <c r="P202" s="76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</row>
    <row r="203" spans="1:31" s="79" customFormat="1">
      <c r="A203" s="143">
        <v>317</v>
      </c>
      <c r="B203" s="145" t="s">
        <v>95</v>
      </c>
      <c r="C203" s="147" t="s">
        <v>96</v>
      </c>
      <c r="D203" s="141">
        <v>6.2</v>
      </c>
      <c r="E203" s="141">
        <v>7</v>
      </c>
      <c r="F203" s="141">
        <v>13.6</v>
      </c>
      <c r="G203" s="141">
        <v>142.6</v>
      </c>
      <c r="H203" s="141">
        <v>0.3</v>
      </c>
      <c r="I203" s="141">
        <v>0.1</v>
      </c>
      <c r="J203" s="141">
        <v>5.0999999999999996</v>
      </c>
      <c r="K203" s="141">
        <v>0</v>
      </c>
      <c r="L203" s="141">
        <v>62.8</v>
      </c>
      <c r="M203" s="141">
        <v>5.4</v>
      </c>
      <c r="N203" s="141">
        <v>29.8</v>
      </c>
      <c r="O203" s="141">
        <v>1.6</v>
      </c>
      <c r="S203" s="77"/>
      <c r="T203" s="77"/>
      <c r="U203" s="77"/>
      <c r="V203" s="77"/>
      <c r="W203" s="77"/>
      <c r="X203" s="77"/>
      <c r="Y203" s="77"/>
      <c r="Z203" s="77"/>
      <c r="AA203" s="77"/>
      <c r="AB203" s="77"/>
    </row>
    <row r="204" spans="1:31" s="78" customFormat="1">
      <c r="A204" s="144"/>
      <c r="B204" s="146"/>
      <c r="C204" s="148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76"/>
      <c r="Q204" s="77"/>
      <c r="R204" s="77"/>
      <c r="S204" s="77"/>
      <c r="T204" s="80"/>
      <c r="U204" s="80"/>
      <c r="V204" s="80"/>
      <c r="W204" s="80"/>
      <c r="X204" s="80"/>
      <c r="Y204" s="80"/>
      <c r="Z204" s="80"/>
      <c r="AA204" s="80"/>
      <c r="AB204" s="80"/>
      <c r="AC204" s="77"/>
      <c r="AD204" s="77"/>
      <c r="AE204" s="77"/>
    </row>
    <row r="205" spans="1:31" s="78" customFormat="1">
      <c r="A205" s="38">
        <v>836</v>
      </c>
      <c r="B205" s="46" t="s">
        <v>24</v>
      </c>
      <c r="C205" s="49">
        <v>80</v>
      </c>
      <c r="D205" s="54">
        <v>15.3</v>
      </c>
      <c r="E205" s="54">
        <v>11.7</v>
      </c>
      <c r="F205" s="54">
        <v>0.18</v>
      </c>
      <c r="G205" s="54">
        <v>164.7</v>
      </c>
      <c r="H205" s="54">
        <v>0.01</v>
      </c>
      <c r="I205" s="54">
        <v>0.03</v>
      </c>
      <c r="J205" s="54">
        <v>0</v>
      </c>
      <c r="K205" s="54">
        <v>2.7E-2</v>
      </c>
      <c r="L205" s="54">
        <v>4.58</v>
      </c>
      <c r="M205" s="54">
        <v>1.33</v>
      </c>
      <c r="N205" s="54">
        <v>68.16</v>
      </c>
      <c r="O205" s="54">
        <v>1.01</v>
      </c>
      <c r="P205" s="76"/>
      <c r="Q205" s="77"/>
      <c r="R205" s="77"/>
      <c r="S205" s="80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</row>
    <row r="206" spans="1:31" s="78" customFormat="1">
      <c r="A206" s="38">
        <v>888</v>
      </c>
      <c r="B206" s="46" t="s">
        <v>33</v>
      </c>
      <c r="C206" s="49">
        <v>150</v>
      </c>
      <c r="D206" s="54">
        <v>7.9</v>
      </c>
      <c r="E206" s="54">
        <v>5.7</v>
      </c>
      <c r="F206" s="54">
        <v>36</v>
      </c>
      <c r="G206" s="54">
        <v>227.7</v>
      </c>
      <c r="H206" s="54">
        <v>0.04</v>
      </c>
      <c r="I206" s="54">
        <v>0.14000000000000001</v>
      </c>
      <c r="J206" s="54">
        <v>0</v>
      </c>
      <c r="K206" s="54">
        <v>0.03</v>
      </c>
      <c r="L206" s="54">
        <v>15.62</v>
      </c>
      <c r="M206" s="54">
        <v>36</v>
      </c>
      <c r="N206" s="54">
        <v>127.82</v>
      </c>
      <c r="O206" s="54">
        <v>2.86</v>
      </c>
      <c r="P206" s="76"/>
      <c r="Q206" s="77"/>
      <c r="R206" s="77"/>
      <c r="S206" s="48"/>
      <c r="T206" s="48"/>
      <c r="U206" s="175"/>
      <c r="V206" s="175"/>
      <c r="W206" s="175"/>
      <c r="X206" s="175"/>
      <c r="Y206" s="175"/>
      <c r="Z206" s="35"/>
      <c r="AA206" s="35"/>
      <c r="AB206" s="35"/>
      <c r="AC206" s="77"/>
      <c r="AD206" s="77"/>
      <c r="AE206" s="77"/>
    </row>
    <row r="207" spans="1:31" s="78" customFormat="1" ht="15.75" customHeight="1">
      <c r="A207" s="38">
        <v>1072</v>
      </c>
      <c r="B207" s="46" t="s">
        <v>147</v>
      </c>
      <c r="C207" s="49">
        <v>200</v>
      </c>
      <c r="D207" s="54">
        <v>0.56000000000000005</v>
      </c>
      <c r="E207" s="54">
        <v>0</v>
      </c>
      <c r="F207" s="54">
        <v>25.23</v>
      </c>
      <c r="G207" s="54">
        <v>103.2</v>
      </c>
      <c r="H207" s="54">
        <v>0</v>
      </c>
      <c r="I207" s="54">
        <v>0.04</v>
      </c>
      <c r="J207" s="54">
        <v>3.6</v>
      </c>
      <c r="K207" s="54">
        <v>0</v>
      </c>
      <c r="L207" s="54">
        <v>20</v>
      </c>
      <c r="M207" s="54">
        <v>0</v>
      </c>
      <c r="N207" s="54">
        <v>12</v>
      </c>
      <c r="O207" s="54">
        <v>0.4</v>
      </c>
      <c r="P207" s="76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</row>
    <row r="208" spans="1:31" s="78" customFormat="1" ht="15.75" customHeight="1">
      <c r="A208" s="38" t="s">
        <v>93</v>
      </c>
      <c r="B208" s="46" t="s">
        <v>14</v>
      </c>
      <c r="C208" s="49">
        <v>50</v>
      </c>
      <c r="D208" s="54">
        <v>3.75</v>
      </c>
      <c r="E208" s="54">
        <v>6.6</v>
      </c>
      <c r="F208" s="54">
        <v>34.5</v>
      </c>
      <c r="G208" s="54">
        <v>197</v>
      </c>
      <c r="H208" s="54">
        <v>1.7999999999999999E-2</v>
      </c>
      <c r="I208" s="54">
        <v>0.28999999999999998</v>
      </c>
      <c r="J208" s="54">
        <v>5.3280000000000003</v>
      </c>
      <c r="K208" s="54">
        <v>1.73</v>
      </c>
      <c r="L208" s="54">
        <v>21.92</v>
      </c>
      <c r="M208" s="54">
        <v>18.2</v>
      </c>
      <c r="N208" s="54">
        <v>95.67</v>
      </c>
      <c r="O208" s="54">
        <v>1.08</v>
      </c>
      <c r="P208" s="76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</row>
    <row r="209" spans="1:31" s="78" customFormat="1">
      <c r="A209" s="38"/>
      <c r="B209" s="46" t="s">
        <v>21</v>
      </c>
      <c r="C209" s="49">
        <v>40</v>
      </c>
      <c r="D209" s="54">
        <v>2.8</v>
      </c>
      <c r="E209" s="54">
        <v>0.5</v>
      </c>
      <c r="F209" s="54">
        <v>14.6</v>
      </c>
      <c r="G209" s="54">
        <v>71</v>
      </c>
      <c r="H209" s="54">
        <v>0</v>
      </c>
      <c r="I209" s="54">
        <v>0.06</v>
      </c>
      <c r="J209" s="54">
        <v>0</v>
      </c>
      <c r="K209" s="54">
        <v>7.0000000000000001E-3</v>
      </c>
      <c r="L209" s="54">
        <v>14.7</v>
      </c>
      <c r="M209" s="54">
        <v>13.3</v>
      </c>
      <c r="N209" s="54">
        <v>60.9</v>
      </c>
      <c r="O209" s="54">
        <v>1.4</v>
      </c>
      <c r="P209" s="76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</row>
    <row r="210" spans="1:31" s="80" customFormat="1">
      <c r="A210" s="38"/>
      <c r="B210" s="46" t="s">
        <v>12</v>
      </c>
      <c r="C210" s="54"/>
      <c r="D210" s="54">
        <f>SUM(D202:D209)</f>
        <v>37.209999999999994</v>
      </c>
      <c r="E210" s="54">
        <f t="shared" ref="E210:O210" si="19">SUM(E202:E209)</f>
        <v>33.9</v>
      </c>
      <c r="F210" s="54">
        <f t="shared" si="19"/>
        <v>125.71</v>
      </c>
      <c r="G210" s="54">
        <f t="shared" si="19"/>
        <v>937.40000000000009</v>
      </c>
      <c r="H210" s="54">
        <f t="shared" si="19"/>
        <v>0.378</v>
      </c>
      <c r="I210" s="54">
        <f t="shared" si="19"/>
        <v>0.65999999999999992</v>
      </c>
      <c r="J210" s="54">
        <f t="shared" si="19"/>
        <v>33.728000000000002</v>
      </c>
      <c r="K210" s="54">
        <f t="shared" si="19"/>
        <v>4.234</v>
      </c>
      <c r="L210" s="54">
        <f t="shared" si="19"/>
        <v>199.06</v>
      </c>
      <c r="M210" s="54">
        <f t="shared" si="19"/>
        <v>101.75999999999999</v>
      </c>
      <c r="N210" s="54">
        <f t="shared" si="19"/>
        <v>435.25</v>
      </c>
      <c r="O210" s="54">
        <f t="shared" si="19"/>
        <v>9.14</v>
      </c>
      <c r="S210" s="77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1:31" s="78" customFormat="1">
      <c r="A211" s="38"/>
      <c r="B211" s="87" t="s">
        <v>99</v>
      </c>
      <c r="C211" s="88"/>
      <c r="D211" s="89">
        <f>D200+D210</f>
        <v>52.989999999999995</v>
      </c>
      <c r="E211" s="89">
        <f t="shared" ref="E211:O211" si="20">E200+E210</f>
        <v>44.519999999999996</v>
      </c>
      <c r="F211" s="89">
        <f t="shared" si="20"/>
        <v>240.34999999999997</v>
      </c>
      <c r="G211" s="89">
        <f t="shared" si="20"/>
        <v>1535.9</v>
      </c>
      <c r="H211" s="89">
        <f t="shared" si="20"/>
        <v>0.60799999999999998</v>
      </c>
      <c r="I211" s="89">
        <f t="shared" si="20"/>
        <v>0.96</v>
      </c>
      <c r="J211" s="89">
        <f t="shared" si="20"/>
        <v>77.168000000000006</v>
      </c>
      <c r="K211" s="89">
        <f t="shared" si="20"/>
        <v>4.484</v>
      </c>
      <c r="L211" s="89">
        <f t="shared" si="20"/>
        <v>410.18</v>
      </c>
      <c r="M211" s="89">
        <f t="shared" si="20"/>
        <v>161.18</v>
      </c>
      <c r="N211" s="89">
        <f t="shared" si="20"/>
        <v>654.95000000000005</v>
      </c>
      <c r="O211" s="89">
        <f t="shared" si="20"/>
        <v>11.540000000000001</v>
      </c>
      <c r="P211" s="76"/>
      <c r="Q211" s="77"/>
      <c r="R211" s="77"/>
      <c r="S211" s="79"/>
      <c r="T211" s="80"/>
      <c r="U211" s="80"/>
      <c r="V211" s="80"/>
      <c r="W211" s="80"/>
      <c r="X211" s="80"/>
      <c r="Y211" s="80"/>
      <c r="Z211" s="80"/>
      <c r="AA211" s="80"/>
      <c r="AB211" s="80"/>
      <c r="AC211" s="77"/>
      <c r="AD211" s="77"/>
      <c r="AE211" s="77"/>
    </row>
    <row r="212" spans="1:31" s="78" customFormat="1">
      <c r="A212" s="66"/>
      <c r="B212" s="56"/>
      <c r="C212" s="73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81"/>
      <c r="Q212" s="48"/>
      <c r="R212" s="81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35"/>
      <c r="AD212" s="77"/>
      <c r="AE212" s="77"/>
    </row>
    <row r="213" spans="1:31" s="78" customFormat="1">
      <c r="A213" s="66"/>
      <c r="B213" s="56"/>
      <c r="C213" s="73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81"/>
      <c r="Q213" s="48"/>
      <c r="R213" s="81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35"/>
      <c r="AD213" s="77"/>
      <c r="AE213" s="77"/>
    </row>
    <row r="214" spans="1:31" s="78" customFormat="1">
      <c r="A214" s="66"/>
      <c r="B214" s="56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81"/>
      <c r="Q214" s="48"/>
      <c r="R214" s="81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35"/>
      <c r="AD214" s="77"/>
      <c r="AE214" s="77"/>
    </row>
    <row r="215" spans="1:31" s="78" customFormat="1">
      <c r="A215" s="74"/>
      <c r="B215" s="168"/>
      <c r="C215" s="168"/>
      <c r="D215" s="168"/>
      <c r="E215" s="168"/>
      <c r="F215" s="168"/>
      <c r="G215" s="168"/>
      <c r="H215" s="168"/>
      <c r="I215" s="168"/>
      <c r="J215" s="168"/>
      <c r="K215" s="168"/>
      <c r="L215" s="168"/>
      <c r="M215" s="168"/>
      <c r="N215" s="168"/>
      <c r="O215" s="168"/>
      <c r="P215" s="76"/>
      <c r="Q215" s="77"/>
      <c r="R215" s="77"/>
      <c r="S215" s="80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</row>
    <row r="216" spans="1:31">
      <c r="A216" s="66"/>
      <c r="B216" s="56"/>
      <c r="C216" s="73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S216" s="3"/>
    </row>
    <row r="217" spans="1:31">
      <c r="A217" s="66"/>
      <c r="B217" s="56"/>
      <c r="C217" s="73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</row>
    <row r="218" spans="1:31">
      <c r="A218" s="66"/>
      <c r="B218" s="56"/>
      <c r="C218" s="73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</row>
    <row r="219" spans="1:31" s="2" customFormat="1">
      <c r="A219" s="66"/>
      <c r="B219" s="56"/>
      <c r="C219" s="73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31" s="3" customFormat="1">
      <c r="A220" s="66"/>
      <c r="B220" s="56"/>
      <c r="C220" s="73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31">
      <c r="A221" s="66"/>
      <c r="B221" s="56"/>
      <c r="C221" s="73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31">
      <c r="A222" s="66"/>
      <c r="B222" s="56"/>
      <c r="C222" s="73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</row>
    <row r="223" spans="1:31">
      <c r="A223" s="66"/>
      <c r="B223" s="56"/>
      <c r="C223" s="73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T223" s="2"/>
      <c r="U223" s="2"/>
      <c r="V223" s="2"/>
      <c r="W223" s="2"/>
      <c r="X223" s="2"/>
      <c r="Y223" s="2"/>
      <c r="Z223" s="2"/>
      <c r="AA223" s="2"/>
      <c r="AB223" s="2"/>
    </row>
    <row r="224" spans="1:31">
      <c r="A224" s="64"/>
      <c r="B224" s="51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S224" s="2"/>
      <c r="T224" s="3"/>
      <c r="U224" s="3"/>
      <c r="V224" s="3"/>
      <c r="W224" s="3"/>
      <c r="X224" s="3"/>
      <c r="Y224" s="3"/>
      <c r="Z224" s="3"/>
      <c r="AA224" s="3"/>
      <c r="AB224" s="3"/>
    </row>
    <row r="225" spans="1:31">
      <c r="A225" s="171" t="s">
        <v>41</v>
      </c>
      <c r="B225" s="171"/>
      <c r="C225" s="171"/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T225" s="3"/>
      <c r="U225" s="3"/>
      <c r="V225" s="3"/>
      <c r="W225" s="3"/>
      <c r="X225" s="3"/>
      <c r="Y225" s="3"/>
      <c r="Z225" s="3"/>
      <c r="AA225" s="3"/>
      <c r="AB225" s="3"/>
    </row>
    <row r="226" spans="1:31">
      <c r="A226" s="169" t="s">
        <v>65</v>
      </c>
      <c r="B226" s="170" t="s">
        <v>66</v>
      </c>
      <c r="C226" s="170" t="s">
        <v>67</v>
      </c>
      <c r="D226" s="163" t="s">
        <v>46</v>
      </c>
      <c r="E226" s="163"/>
      <c r="F226" s="163"/>
      <c r="G226" s="170" t="s">
        <v>72</v>
      </c>
      <c r="H226" s="163" t="s">
        <v>68</v>
      </c>
      <c r="I226" s="163"/>
      <c r="J226" s="163"/>
      <c r="K226" s="163"/>
      <c r="L226" s="163" t="s">
        <v>69</v>
      </c>
      <c r="M226" s="163"/>
      <c r="N226" s="163"/>
      <c r="O226" s="163"/>
    </row>
    <row r="227" spans="1:31" s="2" customFormat="1">
      <c r="A227" s="169"/>
      <c r="B227" s="170"/>
      <c r="C227" s="170"/>
      <c r="D227" s="53" t="s">
        <v>47</v>
      </c>
      <c r="E227" s="53" t="s">
        <v>48</v>
      </c>
      <c r="F227" s="53" t="s">
        <v>49</v>
      </c>
      <c r="G227" s="170"/>
      <c r="H227" s="55" t="s">
        <v>1</v>
      </c>
      <c r="I227" s="55" t="s">
        <v>2</v>
      </c>
      <c r="J227" s="55" t="s">
        <v>0</v>
      </c>
      <c r="K227" s="55" t="s">
        <v>3</v>
      </c>
      <c r="L227" s="55" t="s">
        <v>70</v>
      </c>
      <c r="M227" s="55" t="s">
        <v>4</v>
      </c>
      <c r="N227" s="55" t="s">
        <v>71</v>
      </c>
      <c r="O227" s="55" t="s">
        <v>5</v>
      </c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31">
      <c r="A228" s="63"/>
      <c r="B228" s="165" t="s">
        <v>10</v>
      </c>
      <c r="C228" s="166"/>
      <c r="D228" s="166"/>
      <c r="E228" s="166"/>
      <c r="F228" s="166"/>
      <c r="G228" s="166"/>
      <c r="H228" s="166"/>
      <c r="I228" s="166"/>
      <c r="J228" s="166"/>
      <c r="K228" s="166"/>
      <c r="L228" s="166"/>
      <c r="M228" s="166"/>
      <c r="N228" s="166"/>
      <c r="O228" s="167"/>
      <c r="T228" s="2"/>
      <c r="U228" s="2"/>
      <c r="V228" s="2"/>
      <c r="W228" s="2"/>
      <c r="X228" s="2"/>
      <c r="Y228" s="2"/>
      <c r="Z228" s="2"/>
      <c r="AA228" s="2"/>
      <c r="AB228" s="2"/>
    </row>
    <row r="229" spans="1:31" s="10" customFormat="1">
      <c r="A229" s="38">
        <v>1260</v>
      </c>
      <c r="B229" s="46" t="s">
        <v>129</v>
      </c>
      <c r="C229" s="49">
        <v>120</v>
      </c>
      <c r="D229" s="54">
        <v>7.2</v>
      </c>
      <c r="E229" s="54">
        <v>11.9</v>
      </c>
      <c r="F229" s="54">
        <v>39.200000000000003</v>
      </c>
      <c r="G229" s="54">
        <v>297.60000000000002</v>
      </c>
      <c r="H229" s="54">
        <v>2.3E-2</v>
      </c>
      <c r="I229" s="54">
        <v>0.17</v>
      </c>
      <c r="J229" s="54">
        <v>3.2</v>
      </c>
      <c r="K229" s="54">
        <v>0.97</v>
      </c>
      <c r="L229" s="54">
        <v>12.18</v>
      </c>
      <c r="M229" s="54">
        <v>10.119999999999999</v>
      </c>
      <c r="N229" s="54">
        <v>54.16</v>
      </c>
      <c r="O229" s="54">
        <v>1.3</v>
      </c>
      <c r="P229" s="9"/>
      <c r="S229" s="11"/>
    </row>
    <row r="230" spans="1:31">
      <c r="A230" s="38">
        <v>41</v>
      </c>
      <c r="B230" s="46" t="s">
        <v>11</v>
      </c>
      <c r="C230" s="49">
        <v>15</v>
      </c>
      <c r="D230" s="54">
        <v>7.0000000000000007E-2</v>
      </c>
      <c r="E230" s="54">
        <v>12.3</v>
      </c>
      <c r="F230" s="54">
        <v>0.12</v>
      </c>
      <c r="G230" s="54">
        <v>112.5</v>
      </c>
      <c r="H230" s="54">
        <v>7.4999999999999997E-2</v>
      </c>
      <c r="I230" s="54">
        <v>0</v>
      </c>
      <c r="J230" s="54">
        <v>0</v>
      </c>
      <c r="K230" s="54">
        <v>1.23</v>
      </c>
      <c r="L230" s="54">
        <v>3.3</v>
      </c>
      <c r="M230" s="54">
        <v>0.45</v>
      </c>
      <c r="N230" s="54">
        <v>2.85</v>
      </c>
      <c r="O230" s="54">
        <v>0.03</v>
      </c>
    </row>
    <row r="231" spans="1:31">
      <c r="A231" s="38">
        <v>1167</v>
      </c>
      <c r="B231" s="46" t="s">
        <v>7</v>
      </c>
      <c r="C231" s="128" t="s">
        <v>146</v>
      </c>
      <c r="D231" s="54">
        <v>0.2</v>
      </c>
      <c r="E231" s="54">
        <v>0.05</v>
      </c>
      <c r="F231" s="54">
        <v>15.01</v>
      </c>
      <c r="G231" s="54">
        <v>61.3</v>
      </c>
      <c r="H231" s="54">
        <v>0.03</v>
      </c>
      <c r="I231" s="54">
        <v>0</v>
      </c>
      <c r="J231" s="54">
        <v>0.03</v>
      </c>
      <c r="K231" s="54">
        <v>0</v>
      </c>
      <c r="L231" s="54">
        <v>9.67</v>
      </c>
      <c r="M231" s="54">
        <v>3.29</v>
      </c>
      <c r="N231" s="54">
        <v>0.04</v>
      </c>
      <c r="O231" s="54">
        <v>0.04</v>
      </c>
      <c r="P231" s="9"/>
      <c r="Q231" s="10"/>
      <c r="R231" s="9"/>
      <c r="S231" s="2"/>
      <c r="AC231" s="35"/>
    </row>
    <row r="232" spans="1:31">
      <c r="A232" s="38"/>
      <c r="B232" s="46" t="s">
        <v>8</v>
      </c>
      <c r="C232" s="49">
        <v>80</v>
      </c>
      <c r="D232" s="54">
        <v>6.08</v>
      </c>
      <c r="E232" s="54">
        <v>0.72</v>
      </c>
      <c r="F232" s="54">
        <v>37.4</v>
      </c>
      <c r="G232" s="54">
        <v>170.9</v>
      </c>
      <c r="H232" s="54">
        <v>0</v>
      </c>
      <c r="I232" s="54">
        <v>0.09</v>
      </c>
      <c r="J232" s="54">
        <v>0</v>
      </c>
      <c r="K232" s="54">
        <v>0</v>
      </c>
      <c r="L232" s="54">
        <v>16</v>
      </c>
      <c r="M232" s="54">
        <v>22.4</v>
      </c>
      <c r="N232" s="54">
        <v>55.04</v>
      </c>
      <c r="O232" s="54">
        <v>1.02</v>
      </c>
    </row>
    <row r="233" spans="1:31">
      <c r="A233" s="38"/>
      <c r="B233" s="46" t="s">
        <v>12</v>
      </c>
      <c r="C233" s="49"/>
      <c r="D233" s="54">
        <f t="shared" ref="D233:O233" si="21">SUM(D229:D232)</f>
        <v>13.55</v>
      </c>
      <c r="E233" s="54">
        <f t="shared" si="21"/>
        <v>24.970000000000002</v>
      </c>
      <c r="F233" s="54">
        <f t="shared" si="21"/>
        <v>91.72999999999999</v>
      </c>
      <c r="G233" s="54">
        <f t="shared" si="21"/>
        <v>642.30000000000007</v>
      </c>
      <c r="H233" s="54">
        <f t="shared" si="21"/>
        <v>0.128</v>
      </c>
      <c r="I233" s="54">
        <f t="shared" si="21"/>
        <v>0.26</v>
      </c>
      <c r="J233" s="54">
        <f t="shared" si="21"/>
        <v>3.23</v>
      </c>
      <c r="K233" s="54">
        <f t="shared" si="21"/>
        <v>2.2000000000000002</v>
      </c>
      <c r="L233" s="54">
        <f t="shared" si="21"/>
        <v>41.15</v>
      </c>
      <c r="M233" s="54">
        <f t="shared" si="21"/>
        <v>36.26</v>
      </c>
      <c r="N233" s="54">
        <f t="shared" si="21"/>
        <v>112.09</v>
      </c>
      <c r="O233" s="54">
        <f t="shared" si="21"/>
        <v>2.39</v>
      </c>
      <c r="S233" s="14"/>
      <c r="T233" s="8"/>
      <c r="U233" s="8"/>
      <c r="V233" s="8"/>
      <c r="W233" s="8"/>
      <c r="X233" s="8"/>
      <c r="Y233" s="8"/>
      <c r="Z233" s="8"/>
      <c r="AA233" s="8"/>
      <c r="AB233" s="8"/>
    </row>
    <row r="234" spans="1:31">
      <c r="A234" s="63"/>
      <c r="B234" s="165" t="s">
        <v>15</v>
      </c>
      <c r="C234" s="166"/>
      <c r="D234" s="166"/>
      <c r="E234" s="166"/>
      <c r="F234" s="166"/>
      <c r="G234" s="166"/>
      <c r="H234" s="166"/>
      <c r="I234" s="166"/>
      <c r="J234" s="166"/>
      <c r="K234" s="166"/>
      <c r="L234" s="166"/>
      <c r="M234" s="166"/>
      <c r="N234" s="166"/>
      <c r="O234" s="167"/>
    </row>
    <row r="235" spans="1:31" s="78" customFormat="1" ht="17.25" customHeight="1">
      <c r="A235" s="38">
        <v>51</v>
      </c>
      <c r="B235" s="46" t="s">
        <v>61</v>
      </c>
      <c r="C235" s="49">
        <v>60</v>
      </c>
      <c r="D235" s="54">
        <v>1.08</v>
      </c>
      <c r="E235" s="54">
        <v>4.68</v>
      </c>
      <c r="F235" s="54">
        <v>4.5999999999999996</v>
      </c>
      <c r="G235" s="54">
        <v>66</v>
      </c>
      <c r="H235" s="54">
        <v>0</v>
      </c>
      <c r="I235" s="54">
        <v>0.75</v>
      </c>
      <c r="J235" s="54">
        <v>29.07</v>
      </c>
      <c r="K235" s="54">
        <v>4.7699999999999996</v>
      </c>
      <c r="L235" s="54">
        <v>25.59</v>
      </c>
      <c r="M235" s="54">
        <v>25.32</v>
      </c>
      <c r="N235" s="54">
        <v>63.17</v>
      </c>
      <c r="O235" s="54">
        <v>1.06</v>
      </c>
      <c r="P235" s="76"/>
      <c r="Q235" s="77"/>
      <c r="R235" s="77"/>
      <c r="S235" s="48"/>
      <c r="T235" s="48"/>
      <c r="U235" s="175"/>
      <c r="V235" s="175"/>
      <c r="W235" s="175"/>
      <c r="X235" s="175"/>
      <c r="Y235" s="175"/>
      <c r="Z235" s="35"/>
      <c r="AA235" s="35"/>
      <c r="AB235" s="35"/>
      <c r="AC235" s="77"/>
      <c r="AD235" s="77"/>
      <c r="AE235" s="77"/>
    </row>
    <row r="236" spans="1:31" s="80" customFormat="1">
      <c r="A236" s="38">
        <v>306</v>
      </c>
      <c r="B236" s="46" t="s">
        <v>92</v>
      </c>
      <c r="C236" s="49" t="s">
        <v>37</v>
      </c>
      <c r="D236" s="54">
        <v>2.16</v>
      </c>
      <c r="E236" s="54">
        <v>3.51</v>
      </c>
      <c r="F236" s="54">
        <v>15</v>
      </c>
      <c r="G236" s="54">
        <v>101</v>
      </c>
      <c r="H236" s="54">
        <v>2.5000000000000001E-2</v>
      </c>
      <c r="I236" s="54">
        <v>0.13</v>
      </c>
      <c r="J236" s="54">
        <v>7.8</v>
      </c>
      <c r="K236" s="54">
        <v>29.01</v>
      </c>
      <c r="L236" s="54">
        <v>30.67</v>
      </c>
      <c r="M236" s="54">
        <v>35.479999999999997</v>
      </c>
      <c r="N236" s="54">
        <v>155.6</v>
      </c>
      <c r="O236" s="54">
        <v>4.7</v>
      </c>
      <c r="S236" s="77"/>
      <c r="T236" s="79"/>
      <c r="U236" s="79"/>
      <c r="V236" s="79"/>
      <c r="W236" s="79"/>
      <c r="X236" s="79"/>
      <c r="Y236" s="79"/>
      <c r="Z236" s="79"/>
      <c r="AA236" s="79"/>
      <c r="AB236" s="79"/>
    </row>
    <row r="237" spans="1:31" s="48" customFormat="1">
      <c r="A237" s="38">
        <v>817</v>
      </c>
      <c r="B237" s="46" t="s">
        <v>139</v>
      </c>
      <c r="C237" s="49">
        <v>243</v>
      </c>
      <c r="D237" s="54">
        <v>19.399999999999999</v>
      </c>
      <c r="E237" s="54">
        <v>19.04</v>
      </c>
      <c r="F237" s="54">
        <v>32</v>
      </c>
      <c r="G237" s="54">
        <v>384.8</v>
      </c>
      <c r="H237" s="54">
        <v>0.02</v>
      </c>
      <c r="I237" s="54">
        <v>0.22</v>
      </c>
      <c r="J237" s="54">
        <v>3.8</v>
      </c>
      <c r="K237" s="54">
        <v>153</v>
      </c>
      <c r="L237" s="54">
        <v>6.9</v>
      </c>
      <c r="M237" s="54">
        <v>151.9</v>
      </c>
      <c r="N237" s="54">
        <v>272.7</v>
      </c>
      <c r="O237" s="54">
        <v>3.1</v>
      </c>
      <c r="P237" s="81"/>
      <c r="S237" s="85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1:31" s="78" customFormat="1">
      <c r="A238" s="38"/>
      <c r="B238" s="46" t="s">
        <v>84</v>
      </c>
      <c r="C238" s="49">
        <v>200</v>
      </c>
      <c r="D238" s="54">
        <v>1</v>
      </c>
      <c r="E238" s="54">
        <v>0</v>
      </c>
      <c r="F238" s="54">
        <v>23.4</v>
      </c>
      <c r="G238" s="54">
        <v>94</v>
      </c>
      <c r="H238" s="54">
        <v>0</v>
      </c>
      <c r="I238" s="54">
        <v>0.08</v>
      </c>
      <c r="J238" s="54">
        <v>80</v>
      </c>
      <c r="K238" s="54">
        <v>0</v>
      </c>
      <c r="L238" s="54">
        <v>36</v>
      </c>
      <c r="M238" s="54">
        <v>0</v>
      </c>
      <c r="N238" s="54">
        <v>26</v>
      </c>
      <c r="O238" s="54">
        <v>0.6</v>
      </c>
      <c r="P238" s="76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</row>
    <row r="239" spans="1:31" s="78" customFormat="1">
      <c r="A239" s="38" t="s">
        <v>85</v>
      </c>
      <c r="B239" s="46" t="s">
        <v>14</v>
      </c>
      <c r="C239" s="49">
        <v>100</v>
      </c>
      <c r="D239" s="54">
        <v>7.6</v>
      </c>
      <c r="E239" s="54">
        <v>13.2</v>
      </c>
      <c r="F239" s="54">
        <v>69</v>
      </c>
      <c r="G239" s="54">
        <v>394</v>
      </c>
      <c r="H239" s="54">
        <v>1.7999999999999999E-2</v>
      </c>
      <c r="I239" s="54">
        <v>0.6</v>
      </c>
      <c r="J239" s="54">
        <v>10.6</v>
      </c>
      <c r="K239" s="54">
        <v>3.4</v>
      </c>
      <c r="L239" s="54">
        <v>43.8</v>
      </c>
      <c r="M239" s="54">
        <v>36.4</v>
      </c>
      <c r="N239" s="54">
        <v>191.4</v>
      </c>
      <c r="O239" s="54">
        <v>2.2000000000000002</v>
      </c>
      <c r="P239" s="81"/>
      <c r="Q239" s="48"/>
      <c r="R239" s="81"/>
      <c r="S239" s="80"/>
      <c r="T239" s="77"/>
      <c r="U239" s="77"/>
      <c r="V239" s="77"/>
      <c r="W239" s="77"/>
      <c r="X239" s="77"/>
      <c r="Y239" s="77"/>
      <c r="Z239" s="77"/>
      <c r="AA239" s="77"/>
      <c r="AB239" s="77"/>
      <c r="AC239" s="35"/>
      <c r="AD239" s="77"/>
      <c r="AE239" s="77"/>
    </row>
    <row r="240" spans="1:31" s="78" customFormat="1">
      <c r="A240" s="38"/>
      <c r="B240" s="46" t="s">
        <v>21</v>
      </c>
      <c r="C240" s="49">
        <v>40</v>
      </c>
      <c r="D240" s="54">
        <v>2.8</v>
      </c>
      <c r="E240" s="54">
        <v>0.5</v>
      </c>
      <c r="F240" s="54">
        <v>14.6</v>
      </c>
      <c r="G240" s="54">
        <v>71</v>
      </c>
      <c r="H240" s="54">
        <v>0</v>
      </c>
      <c r="I240" s="54">
        <v>0.06</v>
      </c>
      <c r="J240" s="54">
        <v>0</v>
      </c>
      <c r="K240" s="54">
        <v>7.0000000000000001E-3</v>
      </c>
      <c r="L240" s="54">
        <v>14.7</v>
      </c>
      <c r="M240" s="54">
        <v>13.3</v>
      </c>
      <c r="N240" s="54">
        <v>60.9</v>
      </c>
      <c r="O240" s="54">
        <v>1.4</v>
      </c>
      <c r="P240" s="76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</row>
    <row r="241" spans="1:31" s="79" customFormat="1">
      <c r="A241" s="38"/>
      <c r="B241" s="46" t="s">
        <v>12</v>
      </c>
      <c r="C241" s="54"/>
      <c r="D241" s="54">
        <f>SUM(D235:D240)</f>
        <v>34.04</v>
      </c>
      <c r="E241" s="54">
        <f t="shared" ref="E241:O241" si="22">SUM(E235:E240)</f>
        <v>40.929999999999993</v>
      </c>
      <c r="F241" s="54">
        <f t="shared" si="22"/>
        <v>158.6</v>
      </c>
      <c r="G241" s="54">
        <f t="shared" si="22"/>
        <v>1110.8</v>
      </c>
      <c r="H241" s="54">
        <f t="shared" si="22"/>
        <v>6.3E-2</v>
      </c>
      <c r="I241" s="54">
        <f t="shared" si="22"/>
        <v>1.8400000000000003</v>
      </c>
      <c r="J241" s="54">
        <f t="shared" si="22"/>
        <v>131.26999999999998</v>
      </c>
      <c r="K241" s="54">
        <f t="shared" si="22"/>
        <v>190.18700000000001</v>
      </c>
      <c r="L241" s="54">
        <f t="shared" si="22"/>
        <v>157.65999999999997</v>
      </c>
      <c r="M241" s="54">
        <f t="shared" si="22"/>
        <v>262.39999999999998</v>
      </c>
      <c r="N241" s="54">
        <f t="shared" si="22"/>
        <v>769.77</v>
      </c>
      <c r="O241" s="54">
        <f t="shared" si="22"/>
        <v>13.06</v>
      </c>
    </row>
    <row r="242" spans="1:31" s="80" customFormat="1">
      <c r="A242" s="38"/>
      <c r="B242" s="87" t="s">
        <v>99</v>
      </c>
      <c r="C242" s="88"/>
      <c r="D242" s="89">
        <f>D233+D241</f>
        <v>47.59</v>
      </c>
      <c r="E242" s="89">
        <f t="shared" ref="E242:O242" si="23">E233+E241</f>
        <v>65.899999999999991</v>
      </c>
      <c r="F242" s="89">
        <f t="shared" si="23"/>
        <v>250.32999999999998</v>
      </c>
      <c r="G242" s="89">
        <f t="shared" si="23"/>
        <v>1753.1</v>
      </c>
      <c r="H242" s="89">
        <f t="shared" si="23"/>
        <v>0.191</v>
      </c>
      <c r="I242" s="89">
        <f t="shared" si="23"/>
        <v>2.1000000000000005</v>
      </c>
      <c r="J242" s="89">
        <f t="shared" si="23"/>
        <v>134.49999999999997</v>
      </c>
      <c r="K242" s="89">
        <f t="shared" si="23"/>
        <v>192.387</v>
      </c>
      <c r="L242" s="89">
        <f t="shared" si="23"/>
        <v>198.80999999999997</v>
      </c>
      <c r="M242" s="89">
        <f t="shared" si="23"/>
        <v>298.65999999999997</v>
      </c>
      <c r="N242" s="89">
        <f t="shared" si="23"/>
        <v>881.86</v>
      </c>
      <c r="O242" s="89">
        <f t="shared" si="23"/>
        <v>15.450000000000001</v>
      </c>
    </row>
    <row r="243" spans="1:31" s="78" customFormat="1">
      <c r="A243" s="66"/>
      <c r="B243" s="56"/>
      <c r="C243" s="73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76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</row>
    <row r="244" spans="1:31" s="78" customFormat="1">
      <c r="A244" s="66"/>
      <c r="B244" s="56"/>
      <c r="C244" s="73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76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</row>
    <row r="245" spans="1:31" s="78" customFormat="1">
      <c r="A245" s="66"/>
      <c r="B245" s="56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76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</row>
    <row r="246" spans="1:31" s="78" customFormat="1">
      <c r="A246" s="74"/>
      <c r="B246" s="168"/>
      <c r="C246" s="168"/>
      <c r="D246" s="168"/>
      <c r="E246" s="168"/>
      <c r="F246" s="168"/>
      <c r="G246" s="168"/>
      <c r="H246" s="168"/>
      <c r="I246" s="168"/>
      <c r="J246" s="168"/>
      <c r="K246" s="168"/>
      <c r="L246" s="168"/>
      <c r="M246" s="168"/>
      <c r="N246" s="168"/>
      <c r="O246" s="168"/>
      <c r="P246" s="76"/>
      <c r="Q246" s="77"/>
      <c r="R246" s="77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77"/>
      <c r="AD246" s="77"/>
      <c r="AE246" s="77"/>
    </row>
    <row r="247" spans="1:31" s="78" customFormat="1">
      <c r="A247" s="66"/>
      <c r="B247" s="56"/>
      <c r="C247" s="73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76"/>
      <c r="Q247" s="77"/>
      <c r="R247" s="77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77"/>
      <c r="AD247" s="77"/>
      <c r="AE247" s="77"/>
    </row>
    <row r="248" spans="1:31" s="2" customFormat="1">
      <c r="A248" s="66"/>
      <c r="B248" s="56"/>
      <c r="C248" s="73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31" s="3" customFormat="1">
      <c r="A249" s="66"/>
      <c r="B249" s="56"/>
      <c r="C249" s="73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31">
      <c r="A250" s="66"/>
      <c r="B250" s="56"/>
      <c r="C250" s="73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</row>
    <row r="251" spans="1:31" s="8" customFormat="1">
      <c r="A251" s="66"/>
      <c r="B251" s="56"/>
      <c r="C251" s="73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7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31" s="8" customFormat="1">
      <c r="A252" s="66"/>
      <c r="B252" s="56"/>
      <c r="C252" s="73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7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31" s="8" customFormat="1">
      <c r="A253" s="66"/>
      <c r="B253" s="56"/>
      <c r="C253" s="73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31">
      <c r="A254" s="66"/>
      <c r="B254" s="56"/>
      <c r="C254" s="73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</row>
    <row r="255" spans="1:31">
      <c r="A255" s="66"/>
      <c r="B255" s="56"/>
      <c r="C255" s="73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T255" s="2"/>
      <c r="U255" s="2"/>
      <c r="V255" s="2"/>
      <c r="W255" s="2"/>
      <c r="X255" s="2"/>
      <c r="Y255" s="2"/>
      <c r="Z255" s="2"/>
      <c r="AA255" s="2"/>
      <c r="AB255" s="2"/>
    </row>
    <row r="256" spans="1:31">
      <c r="A256" s="66"/>
      <c r="B256" s="56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S256" s="2"/>
      <c r="T256" s="3"/>
      <c r="U256" s="3"/>
      <c r="V256" s="3"/>
      <c r="W256" s="3"/>
      <c r="X256" s="3"/>
      <c r="Y256" s="3"/>
      <c r="Z256" s="3"/>
      <c r="AA256" s="3"/>
      <c r="AB256" s="3"/>
    </row>
    <row r="257" spans="1:29">
      <c r="A257" s="66"/>
      <c r="B257" s="56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S257" s="8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9">
      <c r="A258" s="171" t="s">
        <v>42</v>
      </c>
      <c r="B258" s="171"/>
      <c r="C258" s="171"/>
      <c r="D258" s="171"/>
      <c r="E258" s="171"/>
      <c r="F258" s="171"/>
      <c r="G258" s="171"/>
      <c r="H258" s="171"/>
      <c r="I258" s="171"/>
      <c r="J258" s="171"/>
      <c r="K258" s="171"/>
      <c r="L258" s="171"/>
      <c r="M258" s="171"/>
      <c r="N258" s="171"/>
      <c r="O258" s="171"/>
      <c r="S258" s="3"/>
    </row>
    <row r="259" spans="1:29">
      <c r="A259" s="169" t="s">
        <v>65</v>
      </c>
      <c r="B259" s="170" t="s">
        <v>66</v>
      </c>
      <c r="C259" s="170" t="s">
        <v>67</v>
      </c>
      <c r="D259" s="163" t="s">
        <v>46</v>
      </c>
      <c r="E259" s="163"/>
      <c r="F259" s="163"/>
      <c r="G259" s="170" t="s">
        <v>72</v>
      </c>
      <c r="H259" s="163" t="s">
        <v>68</v>
      </c>
      <c r="I259" s="163"/>
      <c r="J259" s="163"/>
      <c r="K259" s="163"/>
      <c r="L259" s="163" t="s">
        <v>69</v>
      </c>
      <c r="M259" s="163"/>
      <c r="N259" s="163"/>
      <c r="O259" s="163"/>
      <c r="S259" s="4"/>
      <c r="T259" s="2"/>
      <c r="U259" s="2"/>
      <c r="V259" s="2"/>
      <c r="W259" s="2"/>
      <c r="X259" s="2"/>
      <c r="Y259" s="2"/>
      <c r="Z259" s="2"/>
      <c r="AA259" s="2"/>
      <c r="AB259" s="2"/>
    </row>
    <row r="260" spans="1:29" s="3" customFormat="1">
      <c r="A260" s="169"/>
      <c r="B260" s="170"/>
      <c r="C260" s="170"/>
      <c r="D260" s="53" t="s">
        <v>47</v>
      </c>
      <c r="E260" s="53" t="s">
        <v>48</v>
      </c>
      <c r="F260" s="53" t="s">
        <v>49</v>
      </c>
      <c r="G260" s="170"/>
      <c r="H260" s="55" t="s">
        <v>1</v>
      </c>
      <c r="I260" s="55" t="s">
        <v>2</v>
      </c>
      <c r="J260" s="55" t="s">
        <v>0</v>
      </c>
      <c r="K260" s="55" t="s">
        <v>3</v>
      </c>
      <c r="L260" s="55" t="s">
        <v>70</v>
      </c>
      <c r="M260" s="55" t="s">
        <v>4</v>
      </c>
      <c r="N260" s="55" t="s">
        <v>71</v>
      </c>
      <c r="O260" s="55" t="s">
        <v>5</v>
      </c>
      <c r="S260" s="1"/>
      <c r="T260" s="2"/>
      <c r="U260" s="2"/>
      <c r="V260" s="2"/>
      <c r="W260" s="2"/>
      <c r="X260" s="2"/>
      <c r="Y260" s="2"/>
      <c r="Z260" s="2"/>
      <c r="AA260" s="2"/>
      <c r="AB260" s="2"/>
    </row>
    <row r="261" spans="1:29">
      <c r="A261" s="63"/>
      <c r="B261" s="165" t="s">
        <v>10</v>
      </c>
      <c r="C261" s="166"/>
      <c r="D261" s="166"/>
      <c r="E261" s="166"/>
      <c r="F261" s="166"/>
      <c r="G261" s="166"/>
      <c r="H261" s="166"/>
      <c r="I261" s="166"/>
      <c r="J261" s="166"/>
      <c r="K261" s="166"/>
      <c r="L261" s="166"/>
      <c r="M261" s="166"/>
      <c r="N261" s="166"/>
      <c r="O261" s="167"/>
      <c r="S261" s="2"/>
    </row>
    <row r="262" spans="1:29">
      <c r="A262" s="38">
        <v>586</v>
      </c>
      <c r="B262" s="46" t="s">
        <v>30</v>
      </c>
      <c r="C262" s="49">
        <v>150</v>
      </c>
      <c r="D262" s="54">
        <v>10.6</v>
      </c>
      <c r="E262" s="54">
        <v>17</v>
      </c>
      <c r="F262" s="54">
        <v>2.1</v>
      </c>
      <c r="G262" s="54">
        <v>203</v>
      </c>
      <c r="H262" s="54">
        <v>0.15</v>
      </c>
      <c r="I262" s="54">
        <v>0.06</v>
      </c>
      <c r="J262" s="54">
        <v>1.88</v>
      </c>
      <c r="K262" s="54">
        <v>1.4999999999999999E-2</v>
      </c>
      <c r="L262" s="54">
        <v>151.19999999999999</v>
      </c>
      <c r="M262" s="54">
        <v>6.68</v>
      </c>
      <c r="N262" s="54">
        <v>60.47</v>
      </c>
      <c r="O262" s="54">
        <v>0.48</v>
      </c>
      <c r="P262" s="9"/>
      <c r="Q262" s="10"/>
      <c r="R262" s="9"/>
      <c r="AC262" s="35"/>
    </row>
    <row r="263" spans="1:29">
      <c r="A263" s="38">
        <v>698</v>
      </c>
      <c r="B263" s="46" t="s">
        <v>31</v>
      </c>
      <c r="C263" s="49" t="s">
        <v>97</v>
      </c>
      <c r="D263" s="54">
        <v>5.8</v>
      </c>
      <c r="E263" s="54">
        <v>12.8</v>
      </c>
      <c r="F263" s="54">
        <v>0.8</v>
      </c>
      <c r="G263" s="54">
        <v>142</v>
      </c>
      <c r="H263" s="54">
        <v>0</v>
      </c>
      <c r="I263" s="54">
        <v>0</v>
      </c>
      <c r="J263" s="54">
        <v>0</v>
      </c>
      <c r="K263" s="54">
        <v>0</v>
      </c>
      <c r="L263" s="54">
        <v>29</v>
      </c>
      <c r="M263" s="54">
        <v>20</v>
      </c>
      <c r="N263" s="54">
        <v>161</v>
      </c>
      <c r="O263" s="54">
        <v>1.7</v>
      </c>
    </row>
    <row r="264" spans="1:29" s="2" customFormat="1">
      <c r="A264" s="38">
        <v>1184</v>
      </c>
      <c r="B264" s="46" t="s">
        <v>22</v>
      </c>
      <c r="C264" s="49">
        <v>200</v>
      </c>
      <c r="D264" s="54">
        <v>3.8</v>
      </c>
      <c r="E264" s="54">
        <v>4</v>
      </c>
      <c r="F264" s="54">
        <v>25.8</v>
      </c>
      <c r="G264" s="54">
        <v>154</v>
      </c>
      <c r="H264" s="54">
        <v>0.08</v>
      </c>
      <c r="I264" s="54">
        <v>0.05</v>
      </c>
      <c r="J264" s="54">
        <v>2.2200000000000002</v>
      </c>
      <c r="K264" s="54">
        <v>0.05</v>
      </c>
      <c r="L264" s="54">
        <v>49.92</v>
      </c>
      <c r="M264" s="54">
        <v>0.7</v>
      </c>
      <c r="N264" s="54">
        <v>0</v>
      </c>
      <c r="O264" s="54">
        <v>0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9">
      <c r="A265" s="38"/>
      <c r="B265" s="46" t="s">
        <v>8</v>
      </c>
      <c r="C265" s="49">
        <v>80</v>
      </c>
      <c r="D265" s="54">
        <v>6.08</v>
      </c>
      <c r="E265" s="54">
        <v>0.72</v>
      </c>
      <c r="F265" s="54">
        <v>37.4</v>
      </c>
      <c r="G265" s="54">
        <v>170.9</v>
      </c>
      <c r="H265" s="54">
        <v>0</v>
      </c>
      <c r="I265" s="54">
        <v>0.09</v>
      </c>
      <c r="J265" s="54">
        <v>0</v>
      </c>
      <c r="K265" s="54">
        <v>0</v>
      </c>
      <c r="L265" s="54">
        <v>16</v>
      </c>
      <c r="M265" s="54">
        <v>22.4</v>
      </c>
      <c r="N265" s="54">
        <v>55.04</v>
      </c>
      <c r="O265" s="54">
        <v>1.02</v>
      </c>
      <c r="S265" s="3"/>
    </row>
    <row r="266" spans="1:29" ht="15" customHeight="1">
      <c r="A266" s="38"/>
      <c r="B266" s="46" t="s">
        <v>12</v>
      </c>
      <c r="C266" s="54"/>
      <c r="D266" s="54">
        <f t="shared" ref="D266:O266" si="24">SUM(D262:D265)</f>
        <v>26.28</v>
      </c>
      <c r="E266" s="54">
        <f t="shared" si="24"/>
        <v>34.519999999999996</v>
      </c>
      <c r="F266" s="54">
        <f t="shared" si="24"/>
        <v>66.099999999999994</v>
      </c>
      <c r="G266" s="54">
        <f t="shared" si="24"/>
        <v>669.9</v>
      </c>
      <c r="H266" s="54">
        <f t="shared" si="24"/>
        <v>0.22999999999999998</v>
      </c>
      <c r="I266" s="54">
        <f t="shared" si="24"/>
        <v>0.2</v>
      </c>
      <c r="J266" s="54">
        <f t="shared" si="24"/>
        <v>4.0999999999999996</v>
      </c>
      <c r="K266" s="54">
        <f t="shared" si="24"/>
        <v>6.5000000000000002E-2</v>
      </c>
      <c r="L266" s="54">
        <f t="shared" si="24"/>
        <v>246.12</v>
      </c>
      <c r="M266" s="54">
        <f t="shared" si="24"/>
        <v>49.78</v>
      </c>
      <c r="N266" s="54">
        <f t="shared" si="24"/>
        <v>276.51</v>
      </c>
      <c r="O266" s="54">
        <f t="shared" si="24"/>
        <v>3.1999999999999997</v>
      </c>
      <c r="S266" s="10"/>
      <c r="T266" s="10"/>
      <c r="U266" s="172" t="s">
        <v>45</v>
      </c>
      <c r="V266" s="172"/>
      <c r="W266" s="172"/>
      <c r="X266" s="172"/>
      <c r="Y266" s="172"/>
      <c r="Z266" s="35"/>
      <c r="AA266" s="35"/>
      <c r="AB266" s="35"/>
    </row>
    <row r="267" spans="1:29">
      <c r="A267" s="63"/>
      <c r="B267" s="165" t="s">
        <v>15</v>
      </c>
      <c r="C267" s="166"/>
      <c r="D267" s="166"/>
      <c r="E267" s="166"/>
      <c r="F267" s="166"/>
      <c r="G267" s="166"/>
      <c r="H267" s="166"/>
      <c r="I267" s="166"/>
      <c r="J267" s="166"/>
      <c r="K267" s="166"/>
      <c r="L267" s="166"/>
      <c r="M267" s="166"/>
      <c r="N267" s="166"/>
      <c r="O267" s="167"/>
    </row>
    <row r="268" spans="1:29">
      <c r="A268" s="38">
        <v>60</v>
      </c>
      <c r="B268" s="46" t="s">
        <v>151</v>
      </c>
      <c r="C268" s="49">
        <v>60</v>
      </c>
      <c r="D268" s="54">
        <v>0.6</v>
      </c>
      <c r="E268" s="54">
        <v>3.7</v>
      </c>
      <c r="F268" s="54">
        <v>2.8</v>
      </c>
      <c r="G268" s="54">
        <v>46.8</v>
      </c>
      <c r="H268" s="54">
        <v>1.7999999999999999E-2</v>
      </c>
      <c r="I268" s="54">
        <v>3.96</v>
      </c>
      <c r="J268" s="54">
        <v>0</v>
      </c>
      <c r="K268" s="54">
        <v>0</v>
      </c>
      <c r="L268" s="54">
        <v>23.4</v>
      </c>
      <c r="M268" s="54">
        <v>35.4</v>
      </c>
      <c r="N268" s="54">
        <v>10.8</v>
      </c>
      <c r="O268" s="54">
        <v>3.96</v>
      </c>
      <c r="T268" s="2"/>
      <c r="U268" s="2"/>
      <c r="V268" s="2"/>
      <c r="W268" s="2"/>
      <c r="X268" s="2"/>
      <c r="Y268" s="2"/>
      <c r="Z268" s="2"/>
      <c r="AA268" s="2"/>
      <c r="AB268" s="2"/>
    </row>
    <row r="269" spans="1:29">
      <c r="A269" s="38">
        <v>315</v>
      </c>
      <c r="B269" s="46" t="s">
        <v>143</v>
      </c>
      <c r="C269" s="128" t="s">
        <v>37</v>
      </c>
      <c r="D269" s="54">
        <v>2.65</v>
      </c>
      <c r="E269" s="54">
        <v>4.3</v>
      </c>
      <c r="F269" s="54">
        <v>23.1</v>
      </c>
      <c r="G269" s="54">
        <v>96</v>
      </c>
      <c r="H269" s="54">
        <v>0.08</v>
      </c>
      <c r="I269" s="54">
        <v>11</v>
      </c>
      <c r="J269" s="54">
        <v>0</v>
      </c>
      <c r="K269" s="54">
        <v>1.1000000000000001</v>
      </c>
      <c r="L269" s="54">
        <v>41.5</v>
      </c>
      <c r="M269" s="54">
        <v>100.5</v>
      </c>
      <c r="N269" s="54">
        <v>24</v>
      </c>
      <c r="O269" s="54">
        <v>0.9</v>
      </c>
    </row>
    <row r="270" spans="1:29">
      <c r="A270" s="38">
        <v>666</v>
      </c>
      <c r="B270" s="46" t="s">
        <v>90</v>
      </c>
      <c r="C270" s="49">
        <v>80</v>
      </c>
      <c r="D270" s="54">
        <v>9.36</v>
      </c>
      <c r="E270" s="54">
        <v>6.3</v>
      </c>
      <c r="F270" s="54">
        <v>10.9</v>
      </c>
      <c r="G270" s="54">
        <v>141</v>
      </c>
      <c r="H270" s="54">
        <v>0.03</v>
      </c>
      <c r="I270" s="54">
        <v>0.11</v>
      </c>
      <c r="J270" s="54">
        <v>0.72</v>
      </c>
      <c r="K270" s="54">
        <v>0.33</v>
      </c>
      <c r="L270" s="54">
        <v>55.76</v>
      </c>
      <c r="M270" s="54">
        <v>23.84</v>
      </c>
      <c r="N270" s="54">
        <v>255.03</v>
      </c>
      <c r="O270" s="54">
        <v>0.64</v>
      </c>
      <c r="P270" s="9"/>
      <c r="Q270" s="10"/>
      <c r="R270" s="9"/>
      <c r="T270" s="3"/>
      <c r="U270" s="3"/>
      <c r="V270" s="3"/>
      <c r="W270" s="3"/>
      <c r="X270" s="3"/>
      <c r="Y270" s="3"/>
      <c r="Z270" s="3"/>
      <c r="AA270" s="3"/>
      <c r="AB270" s="3"/>
      <c r="AC270" s="35"/>
    </row>
    <row r="271" spans="1:29">
      <c r="A271" s="38">
        <v>903</v>
      </c>
      <c r="B271" s="46" t="s">
        <v>87</v>
      </c>
      <c r="C271" s="49">
        <v>150</v>
      </c>
      <c r="D271" s="54">
        <v>2.7</v>
      </c>
      <c r="E271" s="54">
        <v>4.68</v>
      </c>
      <c r="F271" s="54">
        <v>17.5</v>
      </c>
      <c r="G271" s="54">
        <v>123.3</v>
      </c>
      <c r="H271" s="54">
        <v>0.08</v>
      </c>
      <c r="I271" s="54">
        <v>0.6</v>
      </c>
      <c r="J271" s="54">
        <v>32.340000000000003</v>
      </c>
      <c r="K271" s="54">
        <v>0.5</v>
      </c>
      <c r="L271" s="54">
        <v>82.6</v>
      </c>
      <c r="M271" s="54">
        <v>42.32</v>
      </c>
      <c r="N271" s="54">
        <v>197.8</v>
      </c>
      <c r="O271" s="54">
        <v>0</v>
      </c>
    </row>
    <row r="272" spans="1:29">
      <c r="A272" s="38"/>
      <c r="B272" s="46" t="s">
        <v>81</v>
      </c>
      <c r="C272" s="49">
        <v>200</v>
      </c>
      <c r="D272" s="54">
        <v>0.8</v>
      </c>
      <c r="E272" s="54">
        <v>0.8</v>
      </c>
      <c r="F272" s="54">
        <v>19.600000000000001</v>
      </c>
      <c r="G272" s="54">
        <v>88</v>
      </c>
      <c r="H272" s="54">
        <v>0.24</v>
      </c>
      <c r="I272" s="54">
        <v>0.3</v>
      </c>
      <c r="J272" s="54">
        <v>60</v>
      </c>
      <c r="K272" s="54">
        <v>0</v>
      </c>
      <c r="L272" s="54">
        <v>3.6</v>
      </c>
      <c r="M272" s="54">
        <v>0.13300000000000001</v>
      </c>
      <c r="N272" s="54">
        <v>0</v>
      </c>
      <c r="O272" s="54">
        <v>0</v>
      </c>
      <c r="S272" s="2"/>
    </row>
    <row r="273" spans="1:28">
      <c r="A273" s="38">
        <v>1072</v>
      </c>
      <c r="B273" s="46" t="s">
        <v>147</v>
      </c>
      <c r="C273" s="49">
        <v>200</v>
      </c>
      <c r="D273" s="54">
        <v>0.56000000000000005</v>
      </c>
      <c r="E273" s="54">
        <v>0</v>
      </c>
      <c r="F273" s="54">
        <v>25.23</v>
      </c>
      <c r="G273" s="54">
        <v>103.2</v>
      </c>
      <c r="H273" s="54">
        <v>0</v>
      </c>
      <c r="I273" s="54">
        <v>0.04</v>
      </c>
      <c r="J273" s="54">
        <v>3.6</v>
      </c>
      <c r="K273" s="54">
        <v>0</v>
      </c>
      <c r="L273" s="54">
        <v>20</v>
      </c>
      <c r="M273" s="54">
        <v>0</v>
      </c>
      <c r="N273" s="54">
        <v>12</v>
      </c>
      <c r="O273" s="54">
        <v>0.4</v>
      </c>
      <c r="S273" s="3"/>
    </row>
    <row r="274" spans="1:28" s="2" customFormat="1">
      <c r="A274" s="38"/>
      <c r="B274" s="46" t="s">
        <v>21</v>
      </c>
      <c r="C274" s="49">
        <v>40</v>
      </c>
      <c r="D274" s="54">
        <v>2.8</v>
      </c>
      <c r="E274" s="54">
        <v>0.5</v>
      </c>
      <c r="F274" s="54">
        <v>14.6</v>
      </c>
      <c r="G274" s="54">
        <v>71</v>
      </c>
      <c r="H274" s="54">
        <v>0</v>
      </c>
      <c r="I274" s="54">
        <v>0.06</v>
      </c>
      <c r="J274" s="54">
        <v>0</v>
      </c>
      <c r="K274" s="54">
        <v>7.0000000000000001E-3</v>
      </c>
      <c r="L274" s="54">
        <v>14.7</v>
      </c>
      <c r="M274" s="54">
        <v>13.3</v>
      </c>
      <c r="N274" s="54">
        <v>60.9</v>
      </c>
      <c r="O274" s="54">
        <v>1.4</v>
      </c>
      <c r="S274" s="1"/>
    </row>
    <row r="275" spans="1:28" s="3" customFormat="1">
      <c r="A275" s="38"/>
      <c r="B275" s="46" t="s">
        <v>12</v>
      </c>
      <c r="C275" s="54"/>
      <c r="D275" s="54">
        <f t="shared" ref="D275:O275" si="25">SUM(D268:D274)</f>
        <v>19.47</v>
      </c>
      <c r="E275" s="54">
        <f t="shared" si="25"/>
        <v>20.28</v>
      </c>
      <c r="F275" s="54">
        <f t="shared" si="25"/>
        <v>113.73</v>
      </c>
      <c r="G275" s="54">
        <f t="shared" si="25"/>
        <v>669.30000000000007</v>
      </c>
      <c r="H275" s="54">
        <f t="shared" si="25"/>
        <v>0.44800000000000001</v>
      </c>
      <c r="I275" s="54">
        <f t="shared" si="25"/>
        <v>16.07</v>
      </c>
      <c r="J275" s="54">
        <f t="shared" si="25"/>
        <v>96.66</v>
      </c>
      <c r="K275" s="54">
        <f t="shared" si="25"/>
        <v>1.9370000000000001</v>
      </c>
      <c r="L275" s="54">
        <f t="shared" si="25"/>
        <v>241.55999999999997</v>
      </c>
      <c r="M275" s="54">
        <f t="shared" si="25"/>
        <v>215.49300000000002</v>
      </c>
      <c r="N275" s="54">
        <f t="shared" si="25"/>
        <v>560.53</v>
      </c>
      <c r="O275" s="54">
        <f t="shared" si="25"/>
        <v>7.3000000000000007</v>
      </c>
      <c r="S275" s="2"/>
    </row>
    <row r="276" spans="1:28">
      <c r="A276" s="38"/>
      <c r="B276" s="87" t="s">
        <v>99</v>
      </c>
      <c r="C276" s="88"/>
      <c r="D276" s="89">
        <f t="shared" ref="D276:O276" si="26">D266+D275</f>
        <v>45.75</v>
      </c>
      <c r="E276" s="89">
        <f t="shared" si="26"/>
        <v>54.8</v>
      </c>
      <c r="F276" s="89">
        <f t="shared" si="26"/>
        <v>179.82999999999998</v>
      </c>
      <c r="G276" s="89">
        <f t="shared" si="26"/>
        <v>1339.2</v>
      </c>
      <c r="H276" s="89">
        <f t="shared" si="26"/>
        <v>0.67799999999999994</v>
      </c>
      <c r="I276" s="89">
        <f t="shared" si="26"/>
        <v>16.27</v>
      </c>
      <c r="J276" s="89">
        <f t="shared" si="26"/>
        <v>100.75999999999999</v>
      </c>
      <c r="K276" s="89">
        <f t="shared" si="26"/>
        <v>2.0020000000000002</v>
      </c>
      <c r="L276" s="89">
        <f t="shared" si="26"/>
        <v>487.67999999999995</v>
      </c>
      <c r="M276" s="89">
        <f t="shared" si="26"/>
        <v>265.27300000000002</v>
      </c>
      <c r="N276" s="89">
        <f t="shared" si="26"/>
        <v>837.04</v>
      </c>
      <c r="O276" s="89">
        <f t="shared" si="26"/>
        <v>10.5</v>
      </c>
      <c r="S276" s="15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>
      <c r="A277" s="66"/>
      <c r="B277" s="56"/>
      <c r="C277" s="73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S277" s="15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>
      <c r="A278" s="66"/>
      <c r="B278" s="56"/>
      <c r="C278" s="73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S278" s="15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>
      <c r="A279" s="66"/>
      <c r="B279" s="56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>
      <c r="A280" s="74"/>
      <c r="B280" s="168"/>
      <c r="C280" s="168"/>
      <c r="D280" s="168"/>
      <c r="E280" s="168"/>
      <c r="F280" s="168"/>
      <c r="G280" s="168"/>
      <c r="H280" s="168"/>
      <c r="I280" s="168"/>
      <c r="J280" s="168"/>
      <c r="K280" s="168"/>
      <c r="L280" s="168"/>
      <c r="M280" s="168"/>
      <c r="N280" s="168"/>
      <c r="O280" s="16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>
      <c r="A281" s="66"/>
      <c r="B281" s="56"/>
      <c r="C281" s="73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</row>
    <row r="282" spans="1:28" s="2" customFormat="1">
      <c r="A282" s="66"/>
      <c r="B282" s="56"/>
      <c r="C282" s="73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s="3" customFormat="1">
      <c r="A283" s="66"/>
      <c r="B283" s="56"/>
      <c r="C283" s="73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3" customFormat="1">
      <c r="A284" s="66"/>
      <c r="B284" s="56"/>
      <c r="C284" s="73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1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8" customFormat="1">
      <c r="A285" s="66"/>
      <c r="B285" s="56"/>
      <c r="C285" s="73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7"/>
      <c r="S285" s="1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>
      <c r="A286" s="66"/>
      <c r="B286" s="56"/>
      <c r="C286" s="73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S286" s="2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s="8" customFormat="1">
      <c r="A287" s="66"/>
      <c r="B287" s="56"/>
      <c r="C287" s="73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7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>
      <c r="A288" s="66"/>
      <c r="B288" s="56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S288" s="3"/>
    </row>
    <row r="289" spans="1:28">
      <c r="A289" s="66"/>
      <c r="B289" s="56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s="2" customFormat="1">
      <c r="A290" s="66"/>
      <c r="B290" s="56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s="3" customFormat="1">
      <c r="A291" s="171" t="s">
        <v>43</v>
      </c>
      <c r="B291" s="171"/>
      <c r="C291" s="171"/>
      <c r="D291" s="171"/>
      <c r="E291" s="171"/>
      <c r="F291" s="171"/>
      <c r="G291" s="171"/>
      <c r="H291" s="171"/>
      <c r="I291" s="171"/>
      <c r="J291" s="171"/>
      <c r="K291" s="171"/>
      <c r="L291" s="171"/>
      <c r="M291" s="171"/>
      <c r="N291" s="171"/>
      <c r="O291" s="17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>
      <c r="A292" s="169" t="s">
        <v>65</v>
      </c>
      <c r="B292" s="170" t="s">
        <v>66</v>
      </c>
      <c r="C292" s="170" t="s">
        <v>67</v>
      </c>
      <c r="D292" s="163" t="s">
        <v>46</v>
      </c>
      <c r="E292" s="163"/>
      <c r="F292" s="163"/>
      <c r="G292" s="170" t="s">
        <v>72</v>
      </c>
      <c r="H292" s="163" t="s">
        <v>68</v>
      </c>
      <c r="I292" s="163"/>
      <c r="J292" s="163"/>
      <c r="K292" s="163"/>
      <c r="L292" s="163" t="s">
        <v>69</v>
      </c>
      <c r="M292" s="163"/>
      <c r="N292" s="163"/>
      <c r="O292" s="163"/>
      <c r="S292" s="10"/>
      <c r="T292" s="10"/>
      <c r="U292" s="172" t="s">
        <v>45</v>
      </c>
      <c r="V292" s="172"/>
      <c r="W292" s="172"/>
      <c r="X292" s="172"/>
      <c r="Y292" s="172"/>
      <c r="Z292" s="35"/>
      <c r="AA292" s="35"/>
      <c r="AB292" s="35"/>
    </row>
    <row r="293" spans="1:28">
      <c r="A293" s="169"/>
      <c r="B293" s="170"/>
      <c r="C293" s="170"/>
      <c r="D293" s="53" t="s">
        <v>47</v>
      </c>
      <c r="E293" s="53" t="s">
        <v>48</v>
      </c>
      <c r="F293" s="53" t="s">
        <v>49</v>
      </c>
      <c r="G293" s="170"/>
      <c r="H293" s="55" t="s">
        <v>1</v>
      </c>
      <c r="I293" s="55" t="s">
        <v>2</v>
      </c>
      <c r="J293" s="55" t="s">
        <v>0</v>
      </c>
      <c r="K293" s="55" t="s">
        <v>3</v>
      </c>
      <c r="L293" s="55" t="s">
        <v>70</v>
      </c>
      <c r="M293" s="55" t="s">
        <v>4</v>
      </c>
      <c r="N293" s="55" t="s">
        <v>71</v>
      </c>
      <c r="O293" s="55" t="s">
        <v>5</v>
      </c>
    </row>
    <row r="294" spans="1:28" s="2" customFormat="1">
      <c r="A294" s="63"/>
      <c r="B294" s="165" t="s">
        <v>10</v>
      </c>
      <c r="C294" s="166"/>
      <c r="D294" s="166"/>
      <c r="E294" s="166"/>
      <c r="F294" s="166"/>
      <c r="G294" s="166"/>
      <c r="H294" s="166"/>
      <c r="I294" s="166"/>
      <c r="J294" s="166"/>
      <c r="K294" s="166"/>
      <c r="L294" s="166"/>
      <c r="M294" s="166"/>
      <c r="N294" s="166"/>
      <c r="O294" s="167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2" customFormat="1">
      <c r="A295" s="38">
        <v>520</v>
      </c>
      <c r="B295" s="46" t="s">
        <v>98</v>
      </c>
      <c r="C295" s="49">
        <v>205</v>
      </c>
      <c r="D295" s="54">
        <v>3.9</v>
      </c>
      <c r="E295" s="54">
        <v>8.1999999999999993</v>
      </c>
      <c r="F295" s="54">
        <v>17.5</v>
      </c>
      <c r="G295" s="54">
        <v>160.69999999999999</v>
      </c>
      <c r="H295" s="54">
        <v>0.02</v>
      </c>
      <c r="I295" s="54">
        <v>0.34</v>
      </c>
      <c r="J295" s="54">
        <v>14.9</v>
      </c>
      <c r="K295" s="54">
        <v>0</v>
      </c>
      <c r="L295" s="54">
        <v>22.32</v>
      </c>
      <c r="M295" s="54">
        <v>53.9</v>
      </c>
      <c r="N295" s="54">
        <v>137.80000000000001</v>
      </c>
      <c r="O295" s="54">
        <v>1.52</v>
      </c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s="2" customFormat="1">
      <c r="A296" s="38">
        <v>41</v>
      </c>
      <c r="B296" s="46" t="s">
        <v>11</v>
      </c>
      <c r="C296" s="49">
        <v>10</v>
      </c>
      <c r="D296" s="54">
        <v>0.05</v>
      </c>
      <c r="E296" s="54">
        <v>8.1999999999999993</v>
      </c>
      <c r="F296" s="54">
        <v>0.08</v>
      </c>
      <c r="G296" s="54">
        <v>75</v>
      </c>
      <c r="H296" s="54">
        <v>0.05</v>
      </c>
      <c r="I296" s="54">
        <v>0</v>
      </c>
      <c r="J296" s="54">
        <v>0</v>
      </c>
      <c r="K296" s="54">
        <v>0.82</v>
      </c>
      <c r="L296" s="54">
        <v>2.2000000000000002</v>
      </c>
      <c r="M296" s="54">
        <v>0.3</v>
      </c>
      <c r="N296" s="54">
        <v>1.9</v>
      </c>
      <c r="O296" s="54">
        <v>0.02</v>
      </c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>
      <c r="A297" s="38">
        <v>42</v>
      </c>
      <c r="B297" s="46" t="s">
        <v>9</v>
      </c>
      <c r="C297" s="49">
        <v>10</v>
      </c>
      <c r="D297" s="54">
        <v>2.2999999999999998</v>
      </c>
      <c r="E297" s="54">
        <v>3</v>
      </c>
      <c r="F297" s="54">
        <v>0</v>
      </c>
      <c r="G297" s="54">
        <v>37</v>
      </c>
      <c r="H297" s="54">
        <v>0.03</v>
      </c>
      <c r="I297" s="54">
        <v>0</v>
      </c>
      <c r="J297" s="54">
        <v>0.1</v>
      </c>
      <c r="K297" s="54">
        <v>0</v>
      </c>
      <c r="L297" s="54">
        <v>120</v>
      </c>
      <c r="M297" s="54">
        <v>5.4</v>
      </c>
      <c r="N297" s="54">
        <v>76.8</v>
      </c>
      <c r="O297" s="54">
        <v>0.1</v>
      </c>
    </row>
    <row r="298" spans="1:28">
      <c r="A298" s="38">
        <v>1167</v>
      </c>
      <c r="B298" s="46" t="s">
        <v>7</v>
      </c>
      <c r="C298" s="128" t="s">
        <v>146</v>
      </c>
      <c r="D298" s="54">
        <v>0.2</v>
      </c>
      <c r="E298" s="54">
        <v>0.05</v>
      </c>
      <c r="F298" s="54">
        <v>15.01</v>
      </c>
      <c r="G298" s="54">
        <v>61.3</v>
      </c>
      <c r="H298" s="54">
        <v>0.03</v>
      </c>
      <c r="I298" s="54">
        <v>0</v>
      </c>
      <c r="J298" s="54">
        <v>0.03</v>
      </c>
      <c r="K298" s="54">
        <v>0</v>
      </c>
      <c r="L298" s="54">
        <v>9.67</v>
      </c>
      <c r="M298" s="54">
        <v>3.29</v>
      </c>
      <c r="N298" s="54">
        <v>0.04</v>
      </c>
      <c r="O298" s="54">
        <v>0.04</v>
      </c>
    </row>
    <row r="299" spans="1:28">
      <c r="A299" s="38"/>
      <c r="B299" s="46" t="s">
        <v>8</v>
      </c>
      <c r="C299" s="49">
        <v>80</v>
      </c>
      <c r="D299" s="54">
        <v>6.08</v>
      </c>
      <c r="E299" s="54">
        <v>0.72</v>
      </c>
      <c r="F299" s="54">
        <v>37.4</v>
      </c>
      <c r="G299" s="54">
        <v>170.9</v>
      </c>
      <c r="H299" s="54">
        <v>0</v>
      </c>
      <c r="I299" s="54">
        <v>0.09</v>
      </c>
      <c r="J299" s="54">
        <v>0</v>
      </c>
      <c r="K299" s="54">
        <v>0</v>
      </c>
      <c r="L299" s="54">
        <v>16</v>
      </c>
      <c r="M299" s="54">
        <v>22.4</v>
      </c>
      <c r="N299" s="54">
        <v>55.04</v>
      </c>
      <c r="O299" s="54">
        <v>1.02</v>
      </c>
    </row>
    <row r="300" spans="1:28">
      <c r="A300" s="38"/>
      <c r="B300" s="46" t="s">
        <v>12</v>
      </c>
      <c r="C300" s="54"/>
      <c r="D300" s="54">
        <f>SUM(D295:D299)</f>
        <v>12.530000000000001</v>
      </c>
      <c r="E300" s="54">
        <f t="shared" ref="E300:O300" si="27">SUM(E295:E299)</f>
        <v>20.169999999999998</v>
      </c>
      <c r="F300" s="54">
        <f t="shared" si="27"/>
        <v>69.989999999999995</v>
      </c>
      <c r="G300" s="54">
        <f t="shared" si="27"/>
        <v>504.9</v>
      </c>
      <c r="H300" s="54">
        <f t="shared" si="27"/>
        <v>0.13</v>
      </c>
      <c r="I300" s="54">
        <f t="shared" si="27"/>
        <v>0.43000000000000005</v>
      </c>
      <c r="J300" s="54">
        <f t="shared" si="27"/>
        <v>15.03</v>
      </c>
      <c r="K300" s="54">
        <f t="shared" si="27"/>
        <v>0.82</v>
      </c>
      <c r="L300" s="54">
        <f t="shared" si="27"/>
        <v>170.19</v>
      </c>
      <c r="M300" s="54">
        <f t="shared" si="27"/>
        <v>85.289999999999992</v>
      </c>
      <c r="N300" s="54">
        <f t="shared" si="27"/>
        <v>271.58</v>
      </c>
      <c r="O300" s="54">
        <f t="shared" si="27"/>
        <v>2.7</v>
      </c>
    </row>
    <row r="301" spans="1:28">
      <c r="A301" s="63"/>
      <c r="B301" s="165" t="s">
        <v>15</v>
      </c>
      <c r="C301" s="166"/>
      <c r="D301" s="166"/>
      <c r="E301" s="166"/>
      <c r="F301" s="166"/>
      <c r="G301" s="166"/>
      <c r="H301" s="166"/>
      <c r="I301" s="166"/>
      <c r="J301" s="166"/>
      <c r="K301" s="166"/>
      <c r="L301" s="166"/>
      <c r="M301" s="166"/>
      <c r="N301" s="166"/>
      <c r="O301" s="167"/>
    </row>
    <row r="302" spans="1:28">
      <c r="A302" s="65">
        <v>133</v>
      </c>
      <c r="B302" s="46" t="s">
        <v>39</v>
      </c>
      <c r="C302" s="49">
        <v>60</v>
      </c>
      <c r="D302" s="54">
        <v>1.26</v>
      </c>
      <c r="E302" s="54">
        <v>2.34</v>
      </c>
      <c r="F302" s="54">
        <v>6.48</v>
      </c>
      <c r="G302" s="54">
        <v>52.2</v>
      </c>
      <c r="H302" s="54">
        <v>9.8000000000000007</v>
      </c>
      <c r="I302" s="54">
        <v>0.6</v>
      </c>
      <c r="J302" s="54">
        <v>5</v>
      </c>
      <c r="K302" s="54">
        <v>0.09</v>
      </c>
      <c r="L302" s="54">
        <v>51</v>
      </c>
      <c r="M302" s="54">
        <v>38</v>
      </c>
      <c r="N302" s="54">
        <v>5.5</v>
      </c>
      <c r="O302" s="54">
        <v>1.2</v>
      </c>
    </row>
    <row r="303" spans="1:28" ht="15" customHeight="1">
      <c r="A303" s="143">
        <v>317</v>
      </c>
      <c r="B303" s="145" t="s">
        <v>95</v>
      </c>
      <c r="C303" s="147" t="s">
        <v>96</v>
      </c>
      <c r="D303" s="141">
        <v>6.2</v>
      </c>
      <c r="E303" s="141">
        <v>7</v>
      </c>
      <c r="F303" s="141">
        <v>13.6</v>
      </c>
      <c r="G303" s="141">
        <v>142.6</v>
      </c>
      <c r="H303" s="141">
        <v>0.3</v>
      </c>
      <c r="I303" s="141">
        <v>0.1</v>
      </c>
      <c r="J303" s="141">
        <v>5.0999999999999996</v>
      </c>
      <c r="K303" s="141">
        <v>0</v>
      </c>
      <c r="L303" s="141">
        <v>62.8</v>
      </c>
      <c r="M303" s="141">
        <v>5.4</v>
      </c>
      <c r="N303" s="141">
        <v>29.8</v>
      </c>
      <c r="O303" s="141">
        <v>1.6</v>
      </c>
    </row>
    <row r="304" spans="1:28">
      <c r="A304" s="144"/>
      <c r="B304" s="146"/>
      <c r="C304" s="148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</row>
    <row r="305" spans="1:15">
      <c r="A305" s="38">
        <v>897</v>
      </c>
      <c r="B305" s="46" t="s">
        <v>25</v>
      </c>
      <c r="C305" s="49">
        <v>150</v>
      </c>
      <c r="D305" s="54">
        <v>5</v>
      </c>
      <c r="E305" s="54">
        <v>7.5</v>
      </c>
      <c r="F305" s="54">
        <v>30.1</v>
      </c>
      <c r="G305" s="54">
        <v>208</v>
      </c>
      <c r="H305" s="54">
        <v>0</v>
      </c>
      <c r="I305" s="54">
        <v>0.89</v>
      </c>
      <c r="J305" s="54">
        <v>0</v>
      </c>
      <c r="K305" s="54">
        <v>0</v>
      </c>
      <c r="L305" s="54">
        <v>32</v>
      </c>
      <c r="M305" s="54">
        <v>28.44</v>
      </c>
      <c r="N305" s="54">
        <v>154.66999999999999</v>
      </c>
      <c r="O305" s="54">
        <v>2.13</v>
      </c>
    </row>
    <row r="306" spans="1:15">
      <c r="A306" s="38">
        <v>1184</v>
      </c>
      <c r="B306" s="46" t="s">
        <v>22</v>
      </c>
      <c r="C306" s="49">
        <v>200</v>
      </c>
      <c r="D306" s="54">
        <v>3.8</v>
      </c>
      <c r="E306" s="54">
        <v>4</v>
      </c>
      <c r="F306" s="54">
        <v>25.8</v>
      </c>
      <c r="G306" s="54">
        <v>154</v>
      </c>
      <c r="H306" s="54">
        <v>0.08</v>
      </c>
      <c r="I306" s="54">
        <v>0.05</v>
      </c>
      <c r="J306" s="54">
        <v>2.2200000000000002</v>
      </c>
      <c r="K306" s="54">
        <v>0.05</v>
      </c>
      <c r="L306" s="54">
        <v>49.92</v>
      </c>
      <c r="M306" s="54">
        <v>0.7</v>
      </c>
      <c r="N306" s="54">
        <v>0</v>
      </c>
      <c r="O306" s="54">
        <v>0</v>
      </c>
    </row>
    <row r="307" spans="1:15">
      <c r="A307" s="38" t="s">
        <v>85</v>
      </c>
      <c r="B307" s="46" t="s">
        <v>14</v>
      </c>
      <c r="C307" s="49">
        <v>100</v>
      </c>
      <c r="D307" s="54">
        <v>7.6</v>
      </c>
      <c r="E307" s="54">
        <v>13.2</v>
      </c>
      <c r="F307" s="54">
        <v>69</v>
      </c>
      <c r="G307" s="54">
        <v>394</v>
      </c>
      <c r="H307" s="54">
        <v>1.7999999999999999E-2</v>
      </c>
      <c r="I307" s="54">
        <v>0.6</v>
      </c>
      <c r="J307" s="54">
        <v>10.6</v>
      </c>
      <c r="K307" s="54">
        <v>3.4</v>
      </c>
      <c r="L307" s="54">
        <v>43.8</v>
      </c>
      <c r="M307" s="54">
        <v>36.4</v>
      </c>
      <c r="N307" s="54">
        <v>191.4</v>
      </c>
      <c r="O307" s="54">
        <v>2.2000000000000002</v>
      </c>
    </row>
    <row r="308" spans="1:15">
      <c r="A308" s="38"/>
      <c r="B308" s="46" t="s">
        <v>21</v>
      </c>
      <c r="C308" s="49">
        <v>40</v>
      </c>
      <c r="D308" s="54">
        <v>2.8</v>
      </c>
      <c r="E308" s="54">
        <v>0.5</v>
      </c>
      <c r="F308" s="54">
        <v>14.6</v>
      </c>
      <c r="G308" s="54">
        <v>71</v>
      </c>
      <c r="H308" s="54">
        <v>0</v>
      </c>
      <c r="I308" s="54">
        <v>0.06</v>
      </c>
      <c r="J308" s="54">
        <v>0</v>
      </c>
      <c r="K308" s="54">
        <v>7.0000000000000001E-3</v>
      </c>
      <c r="L308" s="54">
        <v>14.7</v>
      </c>
      <c r="M308" s="54">
        <v>13.3</v>
      </c>
      <c r="N308" s="54">
        <v>60.9</v>
      </c>
      <c r="O308" s="54">
        <v>1.4</v>
      </c>
    </row>
    <row r="309" spans="1:15">
      <c r="A309" s="38"/>
      <c r="B309" s="46" t="s">
        <v>12</v>
      </c>
      <c r="C309" s="54"/>
      <c r="D309" s="54">
        <f t="shared" ref="D309:O309" si="28">SUM(D302:D308)</f>
        <v>26.66</v>
      </c>
      <c r="E309" s="54">
        <f t="shared" si="28"/>
        <v>34.54</v>
      </c>
      <c r="F309" s="54">
        <f t="shared" si="28"/>
        <v>159.58000000000001</v>
      </c>
      <c r="G309" s="54">
        <f t="shared" si="28"/>
        <v>1021.8</v>
      </c>
      <c r="H309" s="54">
        <f t="shared" si="28"/>
        <v>10.198000000000002</v>
      </c>
      <c r="I309" s="54">
        <f t="shared" si="28"/>
        <v>2.2999999999999998</v>
      </c>
      <c r="J309" s="54">
        <f t="shared" si="28"/>
        <v>22.92</v>
      </c>
      <c r="K309" s="54">
        <f t="shared" si="28"/>
        <v>3.5470000000000002</v>
      </c>
      <c r="L309" s="54">
        <f t="shared" si="28"/>
        <v>254.22000000000003</v>
      </c>
      <c r="M309" s="54">
        <f t="shared" si="28"/>
        <v>122.24</v>
      </c>
      <c r="N309" s="54">
        <f t="shared" si="28"/>
        <v>442.27</v>
      </c>
      <c r="O309" s="54">
        <f t="shared" si="28"/>
        <v>8.5299999999999994</v>
      </c>
    </row>
    <row r="310" spans="1:15">
      <c r="A310" s="38"/>
      <c r="B310" s="87" t="s">
        <v>99</v>
      </c>
      <c r="C310" s="88"/>
      <c r="D310" s="89">
        <f t="shared" ref="D310:O310" si="29">D300+D309</f>
        <v>39.19</v>
      </c>
      <c r="E310" s="89">
        <f t="shared" si="29"/>
        <v>54.709999999999994</v>
      </c>
      <c r="F310" s="89">
        <f t="shared" si="29"/>
        <v>229.57</v>
      </c>
      <c r="G310" s="89">
        <f t="shared" si="29"/>
        <v>1526.6999999999998</v>
      </c>
      <c r="H310" s="89">
        <f t="shared" si="29"/>
        <v>10.328000000000003</v>
      </c>
      <c r="I310" s="89">
        <f t="shared" si="29"/>
        <v>2.73</v>
      </c>
      <c r="J310" s="89">
        <f t="shared" si="29"/>
        <v>37.950000000000003</v>
      </c>
      <c r="K310" s="89">
        <f t="shared" si="29"/>
        <v>4.367</v>
      </c>
      <c r="L310" s="89">
        <f t="shared" si="29"/>
        <v>424.41</v>
      </c>
      <c r="M310" s="89">
        <f t="shared" si="29"/>
        <v>207.52999999999997</v>
      </c>
      <c r="N310" s="89">
        <f t="shared" si="29"/>
        <v>713.84999999999991</v>
      </c>
      <c r="O310" s="89">
        <f t="shared" si="29"/>
        <v>11.23</v>
      </c>
    </row>
    <row r="311" spans="1:15">
      <c r="A311" s="38"/>
      <c r="B311" s="90" t="s">
        <v>80</v>
      </c>
      <c r="C311" s="91"/>
      <c r="D311" s="92">
        <f t="shared" ref="D311:O311" si="30">D20+D48+D80+D112+D144+D176+D211+D242+D276+D310</f>
        <v>488.13000000000005</v>
      </c>
      <c r="E311" s="92">
        <f t="shared" si="30"/>
        <v>486.22999999999996</v>
      </c>
      <c r="F311" s="92">
        <f t="shared" si="30"/>
        <v>2103.4</v>
      </c>
      <c r="G311" s="92">
        <f t="shared" si="30"/>
        <v>14436.400000000001</v>
      </c>
      <c r="H311" s="92">
        <f t="shared" si="30"/>
        <v>15.399000000000003</v>
      </c>
      <c r="I311" s="92">
        <f t="shared" si="30"/>
        <v>39.029999999999994</v>
      </c>
      <c r="J311" s="92">
        <f t="shared" si="30"/>
        <v>884.74599999999998</v>
      </c>
      <c r="K311" s="92">
        <f t="shared" si="30"/>
        <v>273.197</v>
      </c>
      <c r="L311" s="92">
        <f t="shared" si="30"/>
        <v>4802.82</v>
      </c>
      <c r="M311" s="92">
        <f t="shared" si="30"/>
        <v>2258.2780000000002</v>
      </c>
      <c r="N311" s="92">
        <f t="shared" si="30"/>
        <v>7974.5199999999986</v>
      </c>
      <c r="O311" s="92">
        <f t="shared" si="30"/>
        <v>135.59</v>
      </c>
    </row>
    <row r="312" spans="1:15">
      <c r="A312" s="66"/>
      <c r="B312" s="46" t="s">
        <v>74</v>
      </c>
      <c r="C312" s="49"/>
      <c r="D312" s="54">
        <f t="shared" ref="D312:O312" si="31">D10+D38+D70+D102+D134+D166+D200+D233+D266+D300</f>
        <v>174.66</v>
      </c>
      <c r="E312" s="54">
        <f t="shared" si="31"/>
        <v>182.62999999999997</v>
      </c>
      <c r="F312" s="54">
        <f t="shared" si="31"/>
        <v>753.85</v>
      </c>
      <c r="G312" s="54">
        <f t="shared" si="31"/>
        <v>5268</v>
      </c>
      <c r="H312" s="54">
        <f t="shared" si="31"/>
        <v>1.7949999999999999</v>
      </c>
      <c r="I312" s="54">
        <f t="shared" si="31"/>
        <v>3.14</v>
      </c>
      <c r="J312" s="54">
        <f t="shared" si="31"/>
        <v>173.85</v>
      </c>
      <c r="K312" s="54">
        <f t="shared" si="31"/>
        <v>15.979999999999999</v>
      </c>
      <c r="L312" s="54">
        <f t="shared" si="31"/>
        <v>2110.56</v>
      </c>
      <c r="M312" s="54">
        <f t="shared" si="31"/>
        <v>545.97</v>
      </c>
      <c r="N312" s="54">
        <f t="shared" si="31"/>
        <v>2238.39</v>
      </c>
      <c r="O312" s="54">
        <f t="shared" si="31"/>
        <v>23.779999999999998</v>
      </c>
    </row>
    <row r="313" spans="1:15">
      <c r="A313" s="66"/>
      <c r="B313" s="46" t="s">
        <v>75</v>
      </c>
      <c r="C313" s="54"/>
      <c r="D313" s="54">
        <f t="shared" ref="D313:O313" si="32">D19+D47+D79+D111+D143+D175+D210+D241+D275+D309</f>
        <v>313.46999999999997</v>
      </c>
      <c r="E313" s="54">
        <f t="shared" si="32"/>
        <v>303.60000000000008</v>
      </c>
      <c r="F313" s="54">
        <f t="shared" si="32"/>
        <v>1349.55</v>
      </c>
      <c r="G313" s="54">
        <f t="shared" si="32"/>
        <v>9168.4</v>
      </c>
      <c r="H313" s="54">
        <f t="shared" si="32"/>
        <v>13.604000000000003</v>
      </c>
      <c r="I313" s="54">
        <f t="shared" si="32"/>
        <v>35.89</v>
      </c>
      <c r="J313" s="54">
        <f t="shared" si="32"/>
        <v>710.89599999999996</v>
      </c>
      <c r="K313" s="54">
        <f t="shared" si="32"/>
        <v>257.21700000000004</v>
      </c>
      <c r="L313" s="54">
        <f t="shared" si="32"/>
        <v>2692.26</v>
      </c>
      <c r="M313" s="54">
        <f t="shared" si="32"/>
        <v>1712.3079999999998</v>
      </c>
      <c r="N313" s="54">
        <f t="shared" si="32"/>
        <v>5736.1299999999992</v>
      </c>
      <c r="O313" s="54">
        <f t="shared" si="32"/>
        <v>111.81</v>
      </c>
    </row>
    <row r="314" spans="1:15">
      <c r="A314" s="38"/>
      <c r="B314" s="90" t="s">
        <v>100</v>
      </c>
      <c r="C314" s="91"/>
      <c r="D314" s="92">
        <f>D311/10</f>
        <v>48.813000000000002</v>
      </c>
      <c r="E314" s="92">
        <f t="shared" ref="E314:O314" si="33">E311/10</f>
        <v>48.622999999999998</v>
      </c>
      <c r="F314" s="92">
        <f t="shared" si="33"/>
        <v>210.34</v>
      </c>
      <c r="G314" s="92">
        <f t="shared" si="33"/>
        <v>1443.64</v>
      </c>
      <c r="H314" s="92">
        <f t="shared" si="33"/>
        <v>1.5399000000000003</v>
      </c>
      <c r="I314" s="92">
        <f t="shared" si="33"/>
        <v>3.9029999999999996</v>
      </c>
      <c r="J314" s="92">
        <f t="shared" si="33"/>
        <v>88.474599999999995</v>
      </c>
      <c r="K314" s="92">
        <f t="shared" si="33"/>
        <v>27.319700000000001</v>
      </c>
      <c r="L314" s="92">
        <f t="shared" si="33"/>
        <v>480.28199999999998</v>
      </c>
      <c r="M314" s="92">
        <f t="shared" si="33"/>
        <v>225.82780000000002</v>
      </c>
      <c r="N314" s="92">
        <f>N311/10</f>
        <v>797.45199999999988</v>
      </c>
      <c r="O314" s="92">
        <f t="shared" si="33"/>
        <v>13.559000000000001</v>
      </c>
    </row>
    <row r="315" spans="1:15">
      <c r="A315" s="66"/>
      <c r="B315" s="46" t="s">
        <v>74</v>
      </c>
      <c r="C315" s="49"/>
      <c r="D315" s="54">
        <f>D312/10</f>
        <v>17.466000000000001</v>
      </c>
      <c r="E315" s="54">
        <f t="shared" ref="E315:O315" si="34">E312/10</f>
        <v>18.262999999999998</v>
      </c>
      <c r="F315" s="54">
        <f t="shared" si="34"/>
        <v>75.385000000000005</v>
      </c>
      <c r="G315" s="54">
        <f>G312/10</f>
        <v>526.79999999999995</v>
      </c>
      <c r="H315" s="54">
        <f t="shared" si="34"/>
        <v>0.17949999999999999</v>
      </c>
      <c r="I315" s="54">
        <f t="shared" si="34"/>
        <v>0.314</v>
      </c>
      <c r="J315" s="54">
        <f t="shared" si="34"/>
        <v>17.384999999999998</v>
      </c>
      <c r="K315" s="54">
        <f t="shared" si="34"/>
        <v>1.5979999999999999</v>
      </c>
      <c r="L315" s="54">
        <f t="shared" si="34"/>
        <v>211.05599999999998</v>
      </c>
      <c r="M315" s="54">
        <f t="shared" si="34"/>
        <v>54.597000000000001</v>
      </c>
      <c r="N315" s="54">
        <f t="shared" si="34"/>
        <v>223.839</v>
      </c>
      <c r="O315" s="54">
        <f t="shared" si="34"/>
        <v>2.3779999999999997</v>
      </c>
    </row>
    <row r="316" spans="1:15">
      <c r="A316" s="66"/>
      <c r="B316" s="46" t="s">
        <v>75</v>
      </c>
      <c r="C316" s="54"/>
      <c r="D316" s="54">
        <f>D313/10</f>
        <v>31.346999999999998</v>
      </c>
      <c r="E316" s="54">
        <f t="shared" ref="E316:O316" si="35">E313/10</f>
        <v>30.360000000000007</v>
      </c>
      <c r="F316" s="54">
        <f t="shared" si="35"/>
        <v>134.95499999999998</v>
      </c>
      <c r="G316" s="54">
        <f>G313/10</f>
        <v>916.83999999999992</v>
      </c>
      <c r="H316" s="54">
        <f t="shared" si="35"/>
        <v>1.3604000000000003</v>
      </c>
      <c r="I316" s="54">
        <f t="shared" si="35"/>
        <v>3.589</v>
      </c>
      <c r="J316" s="54">
        <f t="shared" si="35"/>
        <v>71.08959999999999</v>
      </c>
      <c r="K316" s="54">
        <f t="shared" si="35"/>
        <v>25.721700000000006</v>
      </c>
      <c r="L316" s="54">
        <f t="shared" si="35"/>
        <v>269.226</v>
      </c>
      <c r="M316" s="54">
        <f t="shared" si="35"/>
        <v>171.23079999999999</v>
      </c>
      <c r="N316" s="54">
        <f t="shared" si="35"/>
        <v>573.61299999999994</v>
      </c>
      <c r="O316" s="54">
        <f t="shared" si="35"/>
        <v>11.181000000000001</v>
      </c>
    </row>
    <row r="317" spans="1:15">
      <c r="A317" s="66"/>
      <c r="B317" s="93" t="s">
        <v>101</v>
      </c>
      <c r="C317" s="49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</row>
    <row r="318" spans="1:15">
      <c r="A318" s="66"/>
      <c r="B318" s="103" t="s">
        <v>74</v>
      </c>
      <c r="C318" s="49"/>
      <c r="D318" s="54"/>
      <c r="E318" s="54"/>
      <c r="F318" s="54"/>
      <c r="G318" s="102">
        <v>0.24</v>
      </c>
      <c r="H318" s="54"/>
      <c r="I318" s="54"/>
      <c r="J318" s="54"/>
      <c r="K318" s="54"/>
      <c r="L318" s="54"/>
      <c r="M318" s="54"/>
      <c r="N318" s="54"/>
      <c r="O318" s="54"/>
    </row>
    <row r="319" spans="1:15">
      <c r="A319" s="66"/>
      <c r="B319" s="103" t="s">
        <v>75</v>
      </c>
      <c r="C319" s="49"/>
      <c r="D319" s="54"/>
      <c r="E319" s="54"/>
      <c r="F319" s="54"/>
      <c r="G319" s="102">
        <v>0.3</v>
      </c>
      <c r="H319" s="54"/>
      <c r="I319" s="54"/>
      <c r="J319" s="54"/>
      <c r="K319" s="54"/>
      <c r="L319" s="54"/>
      <c r="M319" s="54"/>
      <c r="N319" s="54"/>
      <c r="O319" s="54"/>
    </row>
    <row r="320" spans="1:15">
      <c r="A320" s="66"/>
      <c r="B320" s="56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</row>
    <row r="321" spans="1:15">
      <c r="A321" s="66"/>
      <c r="B321" s="56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</row>
    <row r="322" spans="1:15">
      <c r="A322" s="66"/>
      <c r="B322" s="56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</row>
    <row r="323" spans="1:15">
      <c r="A323" s="164"/>
      <c r="B323" s="164"/>
      <c r="C323" s="164"/>
      <c r="D323" s="164"/>
      <c r="E323" s="164"/>
      <c r="F323" s="164"/>
      <c r="G323" s="164"/>
      <c r="H323" s="164"/>
      <c r="I323" s="164"/>
      <c r="J323" s="164"/>
      <c r="K323" s="164"/>
      <c r="L323" s="164"/>
      <c r="M323" s="164"/>
      <c r="N323" s="164"/>
      <c r="O323" s="164"/>
    </row>
    <row r="324" spans="1:15">
      <c r="B324" s="185" t="s">
        <v>128</v>
      </c>
      <c r="C324" s="185"/>
      <c r="D324" s="185"/>
      <c r="E324" s="185"/>
      <c r="F324" s="185"/>
      <c r="G324" s="185"/>
      <c r="H324" s="185"/>
      <c r="I324" s="185"/>
      <c r="J324" s="185"/>
      <c r="K324" s="185"/>
      <c r="L324" s="185"/>
      <c r="M324" s="185"/>
      <c r="N324" s="185"/>
      <c r="O324" s="185"/>
    </row>
    <row r="325" spans="1:15">
      <c r="B325" s="186" t="s">
        <v>102</v>
      </c>
      <c r="C325" s="105" t="s">
        <v>103</v>
      </c>
      <c r="D325" s="187" t="s">
        <v>104</v>
      </c>
      <c r="E325" s="188"/>
      <c r="F325" s="188"/>
      <c r="G325" s="188"/>
      <c r="H325" s="188"/>
      <c r="I325" s="188"/>
      <c r="J325" s="188"/>
      <c r="K325" s="188"/>
      <c r="L325" s="188"/>
      <c r="M325" s="188"/>
      <c r="N325" s="188"/>
      <c r="O325" s="189"/>
    </row>
    <row r="326" spans="1:15">
      <c r="B326" s="186"/>
      <c r="C326" s="106" t="s">
        <v>105</v>
      </c>
      <c r="D326" s="190"/>
      <c r="E326" s="191"/>
      <c r="F326" s="191"/>
      <c r="G326" s="191"/>
      <c r="H326" s="191"/>
      <c r="I326" s="191"/>
      <c r="J326" s="191"/>
      <c r="K326" s="191"/>
      <c r="L326" s="191"/>
      <c r="M326" s="191"/>
      <c r="N326" s="191"/>
      <c r="O326" s="192"/>
    </row>
    <row r="327" spans="1:15">
      <c r="B327" s="107"/>
      <c r="C327" s="108" t="s">
        <v>106</v>
      </c>
      <c r="D327" s="149">
        <v>1</v>
      </c>
      <c r="E327" s="149">
        <v>2</v>
      </c>
      <c r="F327" s="149">
        <v>3</v>
      </c>
      <c r="G327" s="149">
        <v>4</v>
      </c>
      <c r="H327" s="150">
        <v>5</v>
      </c>
      <c r="I327" s="149">
        <v>6</v>
      </c>
      <c r="J327" s="149">
        <v>7</v>
      </c>
      <c r="K327" s="149">
        <v>8</v>
      </c>
      <c r="L327" s="149">
        <v>9</v>
      </c>
      <c r="M327" s="149">
        <v>10</v>
      </c>
      <c r="N327" s="151" t="s">
        <v>107</v>
      </c>
      <c r="O327" s="193" t="s">
        <v>108</v>
      </c>
    </row>
    <row r="328" spans="1:15">
      <c r="B328" s="109"/>
      <c r="C328" s="110"/>
      <c r="D328" s="149"/>
      <c r="E328" s="149"/>
      <c r="F328" s="149"/>
      <c r="G328" s="149"/>
      <c r="H328" s="150"/>
      <c r="I328" s="149"/>
      <c r="J328" s="149"/>
      <c r="K328" s="149"/>
      <c r="L328" s="149"/>
      <c r="M328" s="149"/>
      <c r="N328" s="152"/>
      <c r="O328" s="194"/>
    </row>
    <row r="329" spans="1:15">
      <c r="B329" s="111" t="s">
        <v>21</v>
      </c>
      <c r="C329" s="112">
        <v>40</v>
      </c>
      <c r="D329" s="94">
        <v>40</v>
      </c>
      <c r="E329" s="94">
        <v>40</v>
      </c>
      <c r="F329" s="94">
        <v>40</v>
      </c>
      <c r="G329" s="94">
        <v>40</v>
      </c>
      <c r="H329" s="95">
        <v>40</v>
      </c>
      <c r="I329" s="94">
        <v>40</v>
      </c>
      <c r="J329" s="94">
        <v>40</v>
      </c>
      <c r="K329" s="94">
        <v>40</v>
      </c>
      <c r="L329" s="94">
        <v>40</v>
      </c>
      <c r="M329" s="94">
        <v>40</v>
      </c>
      <c r="N329" s="96">
        <f>SUM(D329:M329)/10</f>
        <v>40</v>
      </c>
      <c r="O329" s="97">
        <v>0</v>
      </c>
    </row>
    <row r="330" spans="1:15">
      <c r="B330" s="113" t="s">
        <v>8</v>
      </c>
      <c r="C330" s="114">
        <v>75</v>
      </c>
      <c r="D330" s="98">
        <v>94</v>
      </c>
      <c r="E330" s="98">
        <v>80</v>
      </c>
      <c r="F330" s="98">
        <v>80</v>
      </c>
      <c r="G330" s="98">
        <v>94.4</v>
      </c>
      <c r="H330" s="98">
        <v>80</v>
      </c>
      <c r="I330" s="98">
        <v>14</v>
      </c>
      <c r="J330" s="98">
        <v>80</v>
      </c>
      <c r="K330" s="98">
        <v>80</v>
      </c>
      <c r="L330" s="98">
        <v>94.4</v>
      </c>
      <c r="M330" s="98">
        <v>80</v>
      </c>
      <c r="N330" s="96">
        <f t="shared" ref="N330:N350" si="36">SUM(D330:M330)/10</f>
        <v>77.679999999999993</v>
      </c>
      <c r="O330" s="99"/>
    </row>
    <row r="331" spans="1:15">
      <c r="B331" s="113" t="s">
        <v>109</v>
      </c>
      <c r="C331" s="114">
        <v>7.5</v>
      </c>
      <c r="D331" s="98">
        <v>33.78</v>
      </c>
      <c r="E331" s="98">
        <v>0</v>
      </c>
      <c r="F331" s="98">
        <v>4</v>
      </c>
      <c r="G331" s="98">
        <v>0</v>
      </c>
      <c r="H331" s="98">
        <v>1.6</v>
      </c>
      <c r="I331" s="98">
        <v>0</v>
      </c>
      <c r="J331" s="98">
        <v>0</v>
      </c>
      <c r="K331" s="98">
        <v>33.78</v>
      </c>
      <c r="L331" s="98">
        <v>0</v>
      </c>
      <c r="M331" s="98">
        <v>39.86</v>
      </c>
      <c r="N331" s="96">
        <f t="shared" si="36"/>
        <v>11.302</v>
      </c>
      <c r="O331" s="99"/>
    </row>
    <row r="332" spans="1:15">
      <c r="B332" s="113" t="s">
        <v>110</v>
      </c>
      <c r="C332" s="114">
        <v>30</v>
      </c>
      <c r="D332" s="98">
        <v>64.2</v>
      </c>
      <c r="E332" s="98">
        <v>44</v>
      </c>
      <c r="F332" s="98">
        <v>68.599999999999994</v>
      </c>
      <c r="G332" s="98">
        <v>43.5</v>
      </c>
      <c r="H332" s="98">
        <v>209.2</v>
      </c>
      <c r="I332" s="98">
        <v>61</v>
      </c>
      <c r="J332" s="98">
        <v>111.6</v>
      </c>
      <c r="K332" s="98">
        <v>5</v>
      </c>
      <c r="L332" s="98">
        <v>0</v>
      </c>
      <c r="M332" s="98">
        <v>65.2</v>
      </c>
      <c r="N332" s="96">
        <f t="shared" si="36"/>
        <v>67.23</v>
      </c>
      <c r="O332" s="99"/>
    </row>
    <row r="333" spans="1:15">
      <c r="A333" s="104"/>
      <c r="B333" s="113" t="s">
        <v>137</v>
      </c>
      <c r="C333" s="115">
        <v>300</v>
      </c>
      <c r="D333" s="98">
        <v>326.2</v>
      </c>
      <c r="E333" s="98">
        <v>259.87</v>
      </c>
      <c r="F333" s="98">
        <v>223.5</v>
      </c>
      <c r="G333" s="98">
        <v>322.89999999999998</v>
      </c>
      <c r="H333" s="98">
        <v>153.5</v>
      </c>
      <c r="I333" s="98">
        <v>199.5</v>
      </c>
      <c r="J333" s="98">
        <v>196.3</v>
      </c>
      <c r="K333" s="98">
        <v>570.20000000000005</v>
      </c>
      <c r="L333" s="98">
        <v>390.5</v>
      </c>
      <c r="M333" s="98">
        <v>299.2</v>
      </c>
      <c r="N333" s="96">
        <f t="shared" si="36"/>
        <v>294.16699999999997</v>
      </c>
      <c r="O333" s="99"/>
    </row>
    <row r="334" spans="1:15">
      <c r="B334" s="113" t="s">
        <v>111</v>
      </c>
      <c r="C334" s="115">
        <v>100</v>
      </c>
      <c r="D334" s="98">
        <v>0</v>
      </c>
      <c r="E334" s="98">
        <v>200</v>
      </c>
      <c r="F334" s="98">
        <v>0</v>
      </c>
      <c r="G334" s="98">
        <v>0</v>
      </c>
      <c r="H334" s="98">
        <v>221.4</v>
      </c>
      <c r="I334" s="98">
        <v>200</v>
      </c>
      <c r="J334" s="98">
        <v>200</v>
      </c>
      <c r="K334" s="98">
        <v>0</v>
      </c>
      <c r="L334" s="98">
        <v>221.4</v>
      </c>
      <c r="M334" s="98">
        <v>0</v>
      </c>
      <c r="N334" s="96">
        <f t="shared" si="36"/>
        <v>104.28</v>
      </c>
      <c r="O334" s="99"/>
    </row>
    <row r="335" spans="1:15">
      <c r="B335" s="113" t="s">
        <v>112</v>
      </c>
      <c r="C335" s="115">
        <v>7.5</v>
      </c>
      <c r="D335" s="98">
        <v>0</v>
      </c>
      <c r="E335" s="98">
        <v>20</v>
      </c>
      <c r="F335" s="98">
        <v>20</v>
      </c>
      <c r="G335" s="98">
        <v>20</v>
      </c>
      <c r="H335" s="98">
        <v>0</v>
      </c>
      <c r="I335" s="98">
        <v>20</v>
      </c>
      <c r="J335" s="98">
        <v>0</v>
      </c>
      <c r="K335" s="98">
        <v>0</v>
      </c>
      <c r="L335" s="98">
        <v>20</v>
      </c>
      <c r="M335" s="98">
        <v>20</v>
      </c>
      <c r="N335" s="96">
        <f t="shared" si="36"/>
        <v>12</v>
      </c>
      <c r="O335" s="99"/>
    </row>
    <row r="336" spans="1:15">
      <c r="B336" s="113" t="s">
        <v>113</v>
      </c>
      <c r="C336" s="115">
        <v>17</v>
      </c>
      <c r="D336" s="98">
        <v>14.5</v>
      </c>
      <c r="E336" s="98">
        <v>42.5</v>
      </c>
      <c r="F336" s="98">
        <v>20</v>
      </c>
      <c r="G336" s="98">
        <v>29</v>
      </c>
      <c r="H336" s="98">
        <v>7.8</v>
      </c>
      <c r="I336" s="98">
        <v>29</v>
      </c>
      <c r="J336" s="98">
        <v>29</v>
      </c>
      <c r="K336" s="98">
        <v>7.2</v>
      </c>
      <c r="L336" s="98">
        <v>41.8</v>
      </c>
      <c r="M336" s="98">
        <v>20.5</v>
      </c>
      <c r="N336" s="96">
        <f t="shared" si="36"/>
        <v>24.130000000000003</v>
      </c>
      <c r="O336" s="99"/>
    </row>
    <row r="337" spans="2:15">
      <c r="B337" s="113" t="s">
        <v>114</v>
      </c>
      <c r="C337" s="115">
        <v>0.6</v>
      </c>
      <c r="D337" s="98">
        <v>0</v>
      </c>
      <c r="E337" s="98">
        <v>2</v>
      </c>
      <c r="F337" s="98">
        <v>0</v>
      </c>
      <c r="G337" s="98">
        <v>0</v>
      </c>
      <c r="H337" s="98">
        <v>0</v>
      </c>
      <c r="I337" s="98">
        <v>0</v>
      </c>
      <c r="J337" s="98">
        <v>2</v>
      </c>
      <c r="K337" s="98">
        <v>0</v>
      </c>
      <c r="L337" s="98">
        <v>2</v>
      </c>
      <c r="M337" s="98">
        <v>0</v>
      </c>
      <c r="N337" s="96">
        <f t="shared" si="36"/>
        <v>0.6</v>
      </c>
      <c r="O337" s="99"/>
    </row>
    <row r="338" spans="2:15">
      <c r="B338" s="113" t="s">
        <v>115</v>
      </c>
      <c r="C338" s="115">
        <v>0.2</v>
      </c>
      <c r="D338" s="98">
        <v>1</v>
      </c>
      <c r="E338" s="98">
        <v>0</v>
      </c>
      <c r="F338" s="98">
        <v>1</v>
      </c>
      <c r="G338" s="98">
        <v>1</v>
      </c>
      <c r="H338" s="98">
        <v>1</v>
      </c>
      <c r="I338" s="98">
        <v>1</v>
      </c>
      <c r="J338" s="98">
        <v>0</v>
      </c>
      <c r="K338" s="98">
        <v>1</v>
      </c>
      <c r="L338" s="98">
        <v>0</v>
      </c>
      <c r="M338" s="98">
        <v>1</v>
      </c>
      <c r="N338" s="96">
        <f t="shared" si="36"/>
        <v>0.7</v>
      </c>
      <c r="O338" s="99"/>
    </row>
    <row r="339" spans="2:15">
      <c r="B339" s="113" t="s">
        <v>116</v>
      </c>
      <c r="C339" s="115">
        <v>38.5</v>
      </c>
      <c r="D339" s="98">
        <v>0</v>
      </c>
      <c r="E339" s="98">
        <v>107</v>
      </c>
      <c r="F339" s="98">
        <v>107</v>
      </c>
      <c r="G339" s="98">
        <v>0</v>
      </c>
      <c r="H339" s="98">
        <v>90.4</v>
      </c>
      <c r="I339" s="98">
        <v>0</v>
      </c>
      <c r="J339" s="98">
        <v>39</v>
      </c>
      <c r="K339" s="98">
        <v>107</v>
      </c>
      <c r="L339" s="98">
        <v>0</v>
      </c>
      <c r="M339" s="98">
        <v>39</v>
      </c>
      <c r="N339" s="96">
        <f t="shared" si="36"/>
        <v>48.94</v>
      </c>
      <c r="O339" s="99"/>
    </row>
    <row r="340" spans="2:15">
      <c r="B340" s="113" t="s">
        <v>117</v>
      </c>
      <c r="C340" s="115">
        <v>17</v>
      </c>
      <c r="D340" s="98">
        <v>92</v>
      </c>
      <c r="E340" s="98">
        <v>0</v>
      </c>
      <c r="F340" s="98">
        <v>0</v>
      </c>
      <c r="G340" s="98">
        <v>0</v>
      </c>
      <c r="H340" s="98">
        <v>0</v>
      </c>
      <c r="I340" s="98">
        <v>0</v>
      </c>
      <c r="J340" s="98">
        <v>166</v>
      </c>
      <c r="K340" s="98">
        <v>0</v>
      </c>
      <c r="L340" s="98">
        <v>0</v>
      </c>
      <c r="M340" s="98">
        <v>81.599999999999994</v>
      </c>
      <c r="N340" s="96">
        <f t="shared" si="36"/>
        <v>33.96</v>
      </c>
      <c r="O340" s="99"/>
    </row>
    <row r="341" spans="2:15">
      <c r="B341" s="113" t="s">
        <v>118</v>
      </c>
      <c r="C341" s="115">
        <v>30</v>
      </c>
      <c r="D341" s="98">
        <v>0</v>
      </c>
      <c r="E341" s="98">
        <v>0</v>
      </c>
      <c r="F341" s="98">
        <v>0</v>
      </c>
      <c r="G341" s="98">
        <v>112</v>
      </c>
      <c r="H341" s="98">
        <v>0</v>
      </c>
      <c r="I341" s="98">
        <v>112</v>
      </c>
      <c r="J341" s="98">
        <v>0</v>
      </c>
      <c r="K341" s="98">
        <v>0</v>
      </c>
      <c r="L341" s="98">
        <v>112</v>
      </c>
      <c r="M341" s="98">
        <v>0</v>
      </c>
      <c r="N341" s="96">
        <f t="shared" si="36"/>
        <v>33.6</v>
      </c>
      <c r="O341" s="99"/>
    </row>
    <row r="342" spans="2:15">
      <c r="B342" s="113" t="s">
        <v>119</v>
      </c>
      <c r="C342" s="115">
        <v>7.5</v>
      </c>
      <c r="D342" s="98">
        <v>0</v>
      </c>
      <c r="E342" s="98">
        <v>0</v>
      </c>
      <c r="F342" s="98">
        <v>50</v>
      </c>
      <c r="G342" s="98">
        <v>0</v>
      </c>
      <c r="H342" s="98">
        <v>0</v>
      </c>
      <c r="I342" s="98">
        <v>0</v>
      </c>
      <c r="J342" s="98">
        <v>0</v>
      </c>
      <c r="K342" s="98">
        <v>0</v>
      </c>
      <c r="L342" s="98">
        <v>50</v>
      </c>
      <c r="M342" s="98">
        <v>0</v>
      </c>
      <c r="N342" s="96">
        <f t="shared" si="36"/>
        <v>10</v>
      </c>
      <c r="O342" s="99"/>
    </row>
    <row r="343" spans="2:15">
      <c r="B343" s="116" t="s">
        <v>120</v>
      </c>
      <c r="C343" s="115">
        <v>250</v>
      </c>
      <c r="D343" s="98">
        <v>142.6</v>
      </c>
      <c r="E343" s="98">
        <v>203</v>
      </c>
      <c r="F343" s="98">
        <v>41.5</v>
      </c>
      <c r="G343" s="98">
        <v>143.80000000000001</v>
      </c>
      <c r="H343" s="98">
        <v>100</v>
      </c>
      <c r="I343" s="98">
        <v>146</v>
      </c>
      <c r="J343" s="98">
        <v>195</v>
      </c>
      <c r="K343" s="98">
        <v>48.1</v>
      </c>
      <c r="L343" s="98">
        <v>185.3</v>
      </c>
      <c r="M343" s="98">
        <v>100</v>
      </c>
      <c r="N343" s="96">
        <f t="shared" si="36"/>
        <v>130.53000000000003</v>
      </c>
      <c r="O343" s="99"/>
    </row>
    <row r="344" spans="2:15">
      <c r="B344" s="113" t="s">
        <v>121</v>
      </c>
      <c r="C344" s="115">
        <v>5</v>
      </c>
      <c r="D344" s="98">
        <v>0</v>
      </c>
      <c r="E344" s="98">
        <v>28.4</v>
      </c>
      <c r="F344" s="98">
        <v>10</v>
      </c>
      <c r="G344" s="98">
        <v>0</v>
      </c>
      <c r="H344" s="98">
        <v>0</v>
      </c>
      <c r="I344" s="98">
        <v>29.5</v>
      </c>
      <c r="J344" s="98">
        <v>0</v>
      </c>
      <c r="K344" s="98">
        <v>10</v>
      </c>
      <c r="L344" s="98">
        <v>10</v>
      </c>
      <c r="M344" s="98">
        <v>20</v>
      </c>
      <c r="N344" s="96">
        <f t="shared" si="36"/>
        <v>10.790000000000001</v>
      </c>
      <c r="O344" s="99"/>
    </row>
    <row r="345" spans="2:15">
      <c r="B345" s="113" t="s">
        <v>122</v>
      </c>
      <c r="C345" s="115">
        <v>5</v>
      </c>
      <c r="D345" s="98">
        <v>10</v>
      </c>
      <c r="E345" s="98">
        <v>15</v>
      </c>
      <c r="F345" s="98">
        <v>0</v>
      </c>
      <c r="G345" s="98">
        <v>0</v>
      </c>
      <c r="H345" s="98">
        <v>10</v>
      </c>
      <c r="I345" s="98">
        <v>0</v>
      </c>
      <c r="J345" s="98">
        <v>0</v>
      </c>
      <c r="K345" s="98">
        <v>0</v>
      </c>
      <c r="L345" s="98">
        <v>0</v>
      </c>
      <c r="M345" s="98">
        <v>10</v>
      </c>
      <c r="N345" s="96">
        <f t="shared" si="36"/>
        <v>4.5</v>
      </c>
      <c r="O345" s="99"/>
    </row>
    <row r="346" spans="2:15">
      <c r="B346" s="113" t="s">
        <v>123</v>
      </c>
      <c r="C346" s="115">
        <v>15</v>
      </c>
      <c r="D346" s="98">
        <v>22.43</v>
      </c>
      <c r="E346" s="98">
        <v>3.4</v>
      </c>
      <c r="F346" s="98">
        <v>22</v>
      </c>
      <c r="G346" s="98">
        <v>15</v>
      </c>
      <c r="H346" s="98">
        <v>10</v>
      </c>
      <c r="I346" s="98">
        <v>16.5</v>
      </c>
      <c r="J346" s="98">
        <v>10</v>
      </c>
      <c r="K346" s="98">
        <v>3.43</v>
      </c>
      <c r="L346" s="98">
        <v>27</v>
      </c>
      <c r="M346" s="98">
        <v>30.43</v>
      </c>
      <c r="N346" s="96">
        <f t="shared" si="36"/>
        <v>16.018999999999998</v>
      </c>
      <c r="O346" s="99"/>
    </row>
    <row r="347" spans="2:15">
      <c r="B347" s="113" t="s">
        <v>124</v>
      </c>
      <c r="C347" s="115">
        <v>7.5</v>
      </c>
      <c r="D347" s="98">
        <v>13.13</v>
      </c>
      <c r="E347" s="98">
        <v>10</v>
      </c>
      <c r="F347" s="98">
        <v>16</v>
      </c>
      <c r="G347" s="98">
        <v>13.5</v>
      </c>
      <c r="H347" s="98">
        <v>12.6</v>
      </c>
      <c r="I347" s="98">
        <v>16</v>
      </c>
      <c r="J347" s="98">
        <v>5.5</v>
      </c>
      <c r="K347" s="98">
        <v>12.13</v>
      </c>
      <c r="L347" s="98">
        <v>6.1</v>
      </c>
      <c r="M347" s="98">
        <v>8.6300000000000008</v>
      </c>
      <c r="N347" s="96">
        <f t="shared" si="36"/>
        <v>11.358999999999998</v>
      </c>
      <c r="O347" s="99"/>
    </row>
    <row r="348" spans="2:15">
      <c r="B348" s="113" t="s">
        <v>125</v>
      </c>
      <c r="C348" s="115" t="s">
        <v>130</v>
      </c>
      <c r="D348" s="98" t="s">
        <v>131</v>
      </c>
      <c r="E348" s="98" t="s">
        <v>132</v>
      </c>
      <c r="F348" s="98" t="s">
        <v>133</v>
      </c>
      <c r="G348" s="98">
        <v>0</v>
      </c>
      <c r="H348" s="98">
        <v>0</v>
      </c>
      <c r="I348" s="98">
        <v>0</v>
      </c>
      <c r="J348" s="98">
        <v>0</v>
      </c>
      <c r="K348" s="98" t="s">
        <v>131</v>
      </c>
      <c r="L348" s="98" t="s">
        <v>134</v>
      </c>
      <c r="M348" s="98" t="s">
        <v>135</v>
      </c>
      <c r="N348" s="96" t="s">
        <v>136</v>
      </c>
      <c r="O348" s="99"/>
    </row>
    <row r="349" spans="2:15">
      <c r="B349" s="113" t="s">
        <v>126</v>
      </c>
      <c r="C349" s="115">
        <v>2.5</v>
      </c>
      <c r="D349" s="98">
        <v>2.5</v>
      </c>
      <c r="E349" s="98">
        <v>2.5</v>
      </c>
      <c r="F349" s="98">
        <v>2.5</v>
      </c>
      <c r="G349" s="98">
        <v>2.5</v>
      </c>
      <c r="H349" s="98">
        <v>2.5</v>
      </c>
      <c r="I349" s="98">
        <v>2.5</v>
      </c>
      <c r="J349" s="98">
        <v>2.5</v>
      </c>
      <c r="K349" s="98">
        <v>2.5</v>
      </c>
      <c r="L349" s="98">
        <v>2.5</v>
      </c>
      <c r="M349" s="98">
        <v>2.5</v>
      </c>
      <c r="N349" s="96">
        <f t="shared" si="36"/>
        <v>2.5</v>
      </c>
      <c r="O349" s="99"/>
    </row>
    <row r="350" spans="2:15">
      <c r="B350" s="113" t="s">
        <v>127</v>
      </c>
      <c r="C350" s="115">
        <v>0.5</v>
      </c>
      <c r="D350" s="98">
        <v>0.85</v>
      </c>
      <c r="E350" s="98">
        <v>0</v>
      </c>
      <c r="F350" s="98">
        <v>0</v>
      </c>
      <c r="G350" s="98">
        <v>0</v>
      </c>
      <c r="H350" s="98">
        <v>0</v>
      </c>
      <c r="I350" s="98">
        <v>0</v>
      </c>
      <c r="J350" s="98">
        <v>0</v>
      </c>
      <c r="K350" s="98">
        <v>2.25</v>
      </c>
      <c r="L350" s="98">
        <v>0</v>
      </c>
      <c r="M350" s="98">
        <v>0.85</v>
      </c>
      <c r="N350" s="96">
        <f t="shared" si="36"/>
        <v>0.39500000000000002</v>
      </c>
      <c r="O350" s="99"/>
    </row>
    <row r="357" spans="2:15">
      <c r="B357" s="153" t="s">
        <v>128</v>
      </c>
      <c r="C357" s="153"/>
      <c r="D357" s="153"/>
      <c r="E357" s="153"/>
      <c r="F357" s="153"/>
      <c r="G357" s="153"/>
      <c r="H357" s="153"/>
      <c r="I357" s="153"/>
      <c r="J357" s="153"/>
      <c r="K357" s="153"/>
      <c r="L357" s="153"/>
      <c r="M357" s="153"/>
      <c r="N357" s="153"/>
      <c r="O357" s="153"/>
    </row>
    <row r="358" spans="2:15">
      <c r="B358" s="154" t="s">
        <v>102</v>
      </c>
      <c r="C358" s="119" t="s">
        <v>103</v>
      </c>
      <c r="D358" s="155" t="s">
        <v>104</v>
      </c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7"/>
    </row>
    <row r="359" spans="2:15">
      <c r="B359" s="154"/>
      <c r="C359" s="120" t="s">
        <v>105</v>
      </c>
      <c r="D359" s="158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60"/>
    </row>
    <row r="360" spans="2:15">
      <c r="B360" s="113"/>
      <c r="C360" s="121" t="s">
        <v>106</v>
      </c>
      <c r="D360" s="149">
        <v>1</v>
      </c>
      <c r="E360" s="149">
        <v>2</v>
      </c>
      <c r="F360" s="149">
        <v>3</v>
      </c>
      <c r="G360" s="149">
        <v>4</v>
      </c>
      <c r="H360" s="150">
        <v>5</v>
      </c>
      <c r="I360" s="149">
        <v>6</v>
      </c>
      <c r="J360" s="149">
        <v>7</v>
      </c>
      <c r="K360" s="149">
        <v>8</v>
      </c>
      <c r="L360" s="149">
        <v>9</v>
      </c>
      <c r="M360" s="149">
        <v>10</v>
      </c>
      <c r="N360" s="151" t="s">
        <v>107</v>
      </c>
      <c r="O360" s="161"/>
    </row>
    <row r="361" spans="2:15">
      <c r="B361" s="122"/>
      <c r="C361" s="123"/>
      <c r="D361" s="149"/>
      <c r="E361" s="149"/>
      <c r="F361" s="149"/>
      <c r="G361" s="149"/>
      <c r="H361" s="150"/>
      <c r="I361" s="149"/>
      <c r="J361" s="149"/>
      <c r="K361" s="149"/>
      <c r="L361" s="149"/>
      <c r="M361" s="149"/>
      <c r="N361" s="152"/>
      <c r="O361" s="162"/>
    </row>
    <row r="362" spans="2:15">
      <c r="B362" s="111" t="s">
        <v>21</v>
      </c>
      <c r="C362" s="124">
        <v>40</v>
      </c>
      <c r="D362" s="94">
        <v>40</v>
      </c>
      <c r="E362" s="94">
        <v>40</v>
      </c>
      <c r="F362" s="94">
        <v>40</v>
      </c>
      <c r="G362" s="94">
        <v>40</v>
      </c>
      <c r="H362" s="95">
        <v>40</v>
      </c>
      <c r="I362" s="94">
        <v>40</v>
      </c>
      <c r="J362" s="94">
        <v>40</v>
      </c>
      <c r="K362" s="94">
        <v>40</v>
      </c>
      <c r="L362" s="94">
        <v>40</v>
      </c>
      <c r="M362" s="94">
        <v>40</v>
      </c>
      <c r="N362" s="117">
        <f>SUM(D362:M362)/10</f>
        <v>40</v>
      </c>
      <c r="O362" s="97"/>
    </row>
    <row r="363" spans="2:15">
      <c r="B363" s="113" t="s">
        <v>8</v>
      </c>
      <c r="C363" s="121">
        <v>75</v>
      </c>
      <c r="D363" s="98">
        <v>94</v>
      </c>
      <c r="E363" s="98">
        <v>80</v>
      </c>
      <c r="F363" s="98">
        <v>80</v>
      </c>
      <c r="G363" s="98">
        <v>94.4</v>
      </c>
      <c r="H363" s="98">
        <v>80</v>
      </c>
      <c r="I363" s="98">
        <v>14</v>
      </c>
      <c r="J363" s="98">
        <v>80</v>
      </c>
      <c r="K363" s="98">
        <v>80</v>
      </c>
      <c r="L363" s="98">
        <v>94.4</v>
      </c>
      <c r="M363" s="98">
        <v>80</v>
      </c>
      <c r="N363" s="117">
        <f t="shared" ref="N363:N380" si="37">SUM(D363:M363)/10</f>
        <v>77.679999999999993</v>
      </c>
      <c r="O363" s="99"/>
    </row>
    <row r="364" spans="2:15">
      <c r="B364" s="113" t="s">
        <v>109</v>
      </c>
      <c r="C364" s="121">
        <v>7.5</v>
      </c>
      <c r="D364" s="98">
        <v>23.5</v>
      </c>
      <c r="E364" s="98">
        <v>0</v>
      </c>
      <c r="F364" s="98">
        <v>4</v>
      </c>
      <c r="G364" s="98">
        <v>0</v>
      </c>
      <c r="H364" s="98">
        <v>1.6</v>
      </c>
      <c r="I364" s="98">
        <v>0</v>
      </c>
      <c r="J364" s="98">
        <v>0</v>
      </c>
      <c r="K364" s="98">
        <v>23.5</v>
      </c>
      <c r="L364" s="98">
        <v>0</v>
      </c>
      <c r="M364" s="98">
        <v>23.5</v>
      </c>
      <c r="N364" s="117">
        <f t="shared" si="37"/>
        <v>7.6099999999999994</v>
      </c>
      <c r="O364" s="99"/>
    </row>
    <row r="365" spans="2:15">
      <c r="B365" s="113" t="s">
        <v>110</v>
      </c>
      <c r="C365" s="121">
        <v>30</v>
      </c>
      <c r="D365" s="98">
        <v>38.5</v>
      </c>
      <c r="E365" s="98">
        <v>20</v>
      </c>
      <c r="F365" s="98">
        <v>48.2</v>
      </c>
      <c r="G365" s="98">
        <v>43.5</v>
      </c>
      <c r="H365" s="98">
        <v>39.200000000000003</v>
      </c>
      <c r="I365" s="98">
        <v>40.5</v>
      </c>
      <c r="J365" s="98">
        <v>70.349999999999994</v>
      </c>
      <c r="K365" s="98">
        <v>5</v>
      </c>
      <c r="L365" s="98">
        <v>0</v>
      </c>
      <c r="M365" s="98">
        <v>25.5</v>
      </c>
      <c r="N365" s="117">
        <f t="shared" si="37"/>
        <v>33.075000000000003</v>
      </c>
      <c r="O365" s="99"/>
    </row>
    <row r="366" spans="2:15">
      <c r="B366" s="113" t="s">
        <v>137</v>
      </c>
      <c r="C366" s="38">
        <v>300</v>
      </c>
      <c r="D366" s="98">
        <v>326.2</v>
      </c>
      <c r="E366" s="98">
        <v>259.87</v>
      </c>
      <c r="F366" s="98">
        <v>223.5</v>
      </c>
      <c r="G366" s="98">
        <v>322.89999999999998</v>
      </c>
      <c r="H366" s="98">
        <v>153.5</v>
      </c>
      <c r="I366" s="98">
        <v>199.5</v>
      </c>
      <c r="J366" s="98">
        <v>196.3</v>
      </c>
      <c r="K366" s="98">
        <v>570.20000000000005</v>
      </c>
      <c r="L366" s="98">
        <v>390.5</v>
      </c>
      <c r="M366" s="98">
        <v>299.2</v>
      </c>
      <c r="N366" s="117">
        <f t="shared" si="37"/>
        <v>294.16699999999997</v>
      </c>
      <c r="O366" s="99"/>
    </row>
    <row r="367" spans="2:15">
      <c r="B367" s="113" t="s">
        <v>111</v>
      </c>
      <c r="C367" s="38">
        <v>100</v>
      </c>
      <c r="D367" s="98">
        <v>0</v>
      </c>
      <c r="E367" s="98">
        <v>200</v>
      </c>
      <c r="F367" s="98">
        <v>0</v>
      </c>
      <c r="G367" s="98">
        <v>0</v>
      </c>
      <c r="H367" s="98">
        <v>221.4</v>
      </c>
      <c r="I367" s="98">
        <v>200</v>
      </c>
      <c r="J367" s="98">
        <v>200</v>
      </c>
      <c r="K367" s="98">
        <v>0</v>
      </c>
      <c r="L367" s="98">
        <v>221.4</v>
      </c>
      <c r="M367" s="98">
        <v>0</v>
      </c>
      <c r="N367" s="117">
        <f t="shared" si="37"/>
        <v>104.28</v>
      </c>
      <c r="O367" s="99"/>
    </row>
    <row r="368" spans="2:15">
      <c r="B368" s="113" t="s">
        <v>112</v>
      </c>
      <c r="C368" s="38">
        <v>7.5</v>
      </c>
      <c r="D368" s="98">
        <v>0</v>
      </c>
      <c r="E368" s="98">
        <v>24</v>
      </c>
      <c r="F368" s="98">
        <v>15</v>
      </c>
      <c r="G368" s="98">
        <v>15</v>
      </c>
      <c r="H368" s="98">
        <v>15</v>
      </c>
      <c r="I368" s="98">
        <v>15</v>
      </c>
      <c r="J368" s="98">
        <v>0</v>
      </c>
      <c r="K368" s="98">
        <v>0</v>
      </c>
      <c r="L368" s="98">
        <v>15</v>
      </c>
      <c r="M368" s="98">
        <v>15</v>
      </c>
      <c r="N368" s="117">
        <f t="shared" si="37"/>
        <v>11.4</v>
      </c>
      <c r="O368" s="99"/>
    </row>
    <row r="369" spans="2:15">
      <c r="B369" s="113" t="s">
        <v>113</v>
      </c>
      <c r="C369" s="38">
        <v>17</v>
      </c>
      <c r="D369" s="98">
        <v>14.5</v>
      </c>
      <c r="E369" s="98">
        <v>32.5</v>
      </c>
      <c r="F369" s="98">
        <v>20</v>
      </c>
      <c r="G369" s="98">
        <v>19</v>
      </c>
      <c r="H369" s="98">
        <v>7.8</v>
      </c>
      <c r="I369" s="98">
        <v>15</v>
      </c>
      <c r="J369" s="98">
        <v>20</v>
      </c>
      <c r="K369" s="98">
        <v>7.2</v>
      </c>
      <c r="L369" s="98">
        <v>41.8</v>
      </c>
      <c r="M369" s="98">
        <v>20.5</v>
      </c>
      <c r="N369" s="117">
        <f t="shared" si="37"/>
        <v>19.830000000000002</v>
      </c>
      <c r="O369" s="99"/>
    </row>
    <row r="370" spans="2:15">
      <c r="B370" s="113" t="s">
        <v>114</v>
      </c>
      <c r="C370" s="38">
        <v>0.6</v>
      </c>
      <c r="D370" s="98">
        <v>0</v>
      </c>
      <c r="E370" s="98">
        <v>2</v>
      </c>
      <c r="F370" s="98">
        <v>0</v>
      </c>
      <c r="G370" s="98">
        <v>0</v>
      </c>
      <c r="H370" s="98">
        <v>0</v>
      </c>
      <c r="I370" s="98">
        <v>0</v>
      </c>
      <c r="J370" s="98">
        <v>2</v>
      </c>
      <c r="K370" s="98">
        <v>0</v>
      </c>
      <c r="L370" s="98">
        <v>2</v>
      </c>
      <c r="M370" s="98">
        <v>0</v>
      </c>
      <c r="N370" s="117">
        <f t="shared" si="37"/>
        <v>0.6</v>
      </c>
      <c r="O370" s="99"/>
    </row>
    <row r="371" spans="2:15">
      <c r="B371" s="113" t="s">
        <v>115</v>
      </c>
      <c r="C371" s="38">
        <v>0.2</v>
      </c>
      <c r="D371" s="98">
        <v>0.5</v>
      </c>
      <c r="E371" s="98">
        <v>0</v>
      </c>
      <c r="F371" s="98">
        <v>0.5</v>
      </c>
      <c r="G371" s="98">
        <v>0.5</v>
      </c>
      <c r="H371" s="98">
        <v>0.5</v>
      </c>
      <c r="I371" s="98">
        <v>0.5</v>
      </c>
      <c r="J371" s="98">
        <v>0</v>
      </c>
      <c r="K371" s="98">
        <v>0.5</v>
      </c>
      <c r="L371" s="98">
        <v>0</v>
      </c>
      <c r="M371" s="98">
        <v>0.5</v>
      </c>
      <c r="N371" s="117">
        <f t="shared" si="37"/>
        <v>0.35</v>
      </c>
      <c r="O371" s="99"/>
    </row>
    <row r="372" spans="2:15">
      <c r="B372" s="113" t="s">
        <v>116</v>
      </c>
      <c r="C372" s="38">
        <v>38.5</v>
      </c>
      <c r="D372" s="98">
        <v>0</v>
      </c>
      <c r="E372" s="98">
        <v>107</v>
      </c>
      <c r="F372" s="98">
        <v>107</v>
      </c>
      <c r="G372" s="98">
        <v>0</v>
      </c>
      <c r="H372" s="98">
        <v>90.4</v>
      </c>
      <c r="I372" s="98">
        <v>0</v>
      </c>
      <c r="J372" s="98">
        <v>39</v>
      </c>
      <c r="K372" s="98">
        <v>107</v>
      </c>
      <c r="L372" s="98">
        <v>0</v>
      </c>
      <c r="M372" s="98">
        <v>39</v>
      </c>
      <c r="N372" s="117">
        <f t="shared" si="37"/>
        <v>48.94</v>
      </c>
      <c r="O372" s="99"/>
    </row>
    <row r="373" spans="2:15">
      <c r="B373" s="113" t="s">
        <v>117</v>
      </c>
      <c r="C373" s="38">
        <v>24</v>
      </c>
      <c r="D373" s="98">
        <v>60.5</v>
      </c>
      <c r="E373" s="98">
        <v>0</v>
      </c>
      <c r="F373" s="98">
        <v>0</v>
      </c>
      <c r="G373" s="98">
        <v>0</v>
      </c>
      <c r="H373" s="98">
        <v>0</v>
      </c>
      <c r="I373" s="98">
        <v>0</v>
      </c>
      <c r="J373" s="98">
        <v>166</v>
      </c>
      <c r="K373" s="98">
        <v>0</v>
      </c>
      <c r="L373" s="98">
        <v>0</v>
      </c>
      <c r="M373" s="98">
        <v>81.599999999999994</v>
      </c>
      <c r="N373" s="117">
        <f t="shared" si="37"/>
        <v>30.810000000000002</v>
      </c>
      <c r="O373" s="99"/>
    </row>
    <row r="374" spans="2:15">
      <c r="B374" s="113" t="s">
        <v>118</v>
      </c>
      <c r="C374" s="38">
        <v>30</v>
      </c>
      <c r="D374" s="98">
        <v>0</v>
      </c>
      <c r="E374" s="98">
        <v>0</v>
      </c>
      <c r="F374" s="98">
        <v>0</v>
      </c>
      <c r="G374" s="98">
        <v>112</v>
      </c>
      <c r="H374" s="98">
        <v>0</v>
      </c>
      <c r="I374" s="98">
        <v>112</v>
      </c>
      <c r="J374" s="98">
        <v>0</v>
      </c>
      <c r="K374" s="98">
        <v>0</v>
      </c>
      <c r="L374" s="98">
        <v>112</v>
      </c>
      <c r="M374" s="98">
        <v>0</v>
      </c>
      <c r="N374" s="117">
        <f t="shared" si="37"/>
        <v>33.6</v>
      </c>
      <c r="O374" s="99"/>
    </row>
    <row r="375" spans="2:15">
      <c r="B375" s="113" t="s">
        <v>119</v>
      </c>
      <c r="C375" s="38">
        <v>7.5</v>
      </c>
      <c r="D375" s="98">
        <v>0</v>
      </c>
      <c r="E375" s="98">
        <v>0</v>
      </c>
      <c r="F375" s="98">
        <v>50</v>
      </c>
      <c r="G375" s="98">
        <v>0</v>
      </c>
      <c r="H375" s="98">
        <v>0</v>
      </c>
      <c r="I375" s="98">
        <v>0</v>
      </c>
      <c r="J375" s="98">
        <v>0</v>
      </c>
      <c r="K375" s="98">
        <v>0</v>
      </c>
      <c r="L375" s="98">
        <v>50</v>
      </c>
      <c r="M375" s="98">
        <v>0</v>
      </c>
      <c r="N375" s="117">
        <f t="shared" si="37"/>
        <v>10</v>
      </c>
      <c r="O375" s="99"/>
    </row>
    <row r="376" spans="2:15">
      <c r="B376" s="116" t="s">
        <v>120</v>
      </c>
      <c r="C376" s="38">
        <v>250</v>
      </c>
      <c r="D376" s="98">
        <v>242.6</v>
      </c>
      <c r="E376" s="98">
        <v>253</v>
      </c>
      <c r="F376" s="98">
        <v>141.5</v>
      </c>
      <c r="G376" s="98">
        <v>353.6</v>
      </c>
      <c r="H376" s="98">
        <v>250</v>
      </c>
      <c r="I376" s="98">
        <v>293.8</v>
      </c>
      <c r="J376" s="98">
        <v>325</v>
      </c>
      <c r="K376" s="98">
        <v>0</v>
      </c>
      <c r="L376" s="98">
        <v>295.10000000000002</v>
      </c>
      <c r="M376" s="98">
        <v>250</v>
      </c>
      <c r="N376" s="117">
        <f t="shared" si="37"/>
        <v>240.45999999999998</v>
      </c>
      <c r="O376" s="99"/>
    </row>
    <row r="377" spans="2:15">
      <c r="B377" s="113" t="s">
        <v>121</v>
      </c>
      <c r="C377" s="38">
        <v>5</v>
      </c>
      <c r="D377" s="98">
        <v>0</v>
      </c>
      <c r="E377" s="98">
        <v>10</v>
      </c>
      <c r="F377" s="98">
        <v>10</v>
      </c>
      <c r="G377" s="98">
        <v>0</v>
      </c>
      <c r="H377" s="98">
        <v>0</v>
      </c>
      <c r="I377" s="98">
        <v>29.5</v>
      </c>
      <c r="J377" s="98">
        <v>0</v>
      </c>
      <c r="K377" s="98">
        <v>0</v>
      </c>
      <c r="L377" s="98">
        <v>10</v>
      </c>
      <c r="M377" s="98">
        <v>20</v>
      </c>
      <c r="N377" s="117">
        <f t="shared" si="37"/>
        <v>7.95</v>
      </c>
      <c r="O377" s="99"/>
    </row>
    <row r="378" spans="2:15">
      <c r="B378" s="113" t="s">
        <v>122</v>
      </c>
      <c r="C378" s="38">
        <v>5</v>
      </c>
      <c r="D378" s="98">
        <v>10</v>
      </c>
      <c r="E378" s="98">
        <v>15</v>
      </c>
      <c r="F378" s="98">
        <v>0</v>
      </c>
      <c r="G378" s="98">
        <v>0</v>
      </c>
      <c r="H378" s="98">
        <v>10</v>
      </c>
      <c r="I378" s="98">
        <v>0</v>
      </c>
      <c r="J378" s="98">
        <v>0</v>
      </c>
      <c r="K378" s="98">
        <v>0</v>
      </c>
      <c r="L378" s="98">
        <v>0</v>
      </c>
      <c r="M378" s="98">
        <v>10</v>
      </c>
      <c r="N378" s="117">
        <f t="shared" si="37"/>
        <v>4.5</v>
      </c>
      <c r="O378" s="99"/>
    </row>
    <row r="379" spans="2:15">
      <c r="B379" s="113" t="s">
        <v>123</v>
      </c>
      <c r="C379" s="38">
        <v>15</v>
      </c>
      <c r="D379" s="98">
        <v>22.43</v>
      </c>
      <c r="E379" s="98">
        <v>3.4</v>
      </c>
      <c r="F379" s="98">
        <v>22</v>
      </c>
      <c r="G379" s="98">
        <v>15</v>
      </c>
      <c r="H379" s="98">
        <v>10</v>
      </c>
      <c r="I379" s="98">
        <v>16.5</v>
      </c>
      <c r="J379" s="98">
        <v>10</v>
      </c>
      <c r="K379" s="98">
        <v>3.43</v>
      </c>
      <c r="L379" s="98">
        <v>27</v>
      </c>
      <c r="M379" s="98">
        <v>30.43</v>
      </c>
      <c r="N379" s="117">
        <f t="shared" si="37"/>
        <v>16.018999999999998</v>
      </c>
      <c r="O379" s="99"/>
    </row>
    <row r="380" spans="2:15">
      <c r="B380" s="113" t="s">
        <v>124</v>
      </c>
      <c r="C380" s="38">
        <v>7.5</v>
      </c>
      <c r="D380" s="98">
        <v>11.3</v>
      </c>
      <c r="E380" s="98">
        <v>10</v>
      </c>
      <c r="F380" s="98">
        <v>11.25</v>
      </c>
      <c r="G380" s="98">
        <v>9</v>
      </c>
      <c r="H380" s="98">
        <v>7</v>
      </c>
      <c r="I380" s="98">
        <v>11.25</v>
      </c>
      <c r="J380" s="98">
        <v>5.5</v>
      </c>
      <c r="K380" s="98">
        <v>5</v>
      </c>
      <c r="L380" s="98">
        <v>6.1</v>
      </c>
      <c r="M380" s="98">
        <v>5.5</v>
      </c>
      <c r="N380" s="117">
        <f t="shared" si="37"/>
        <v>8.19</v>
      </c>
      <c r="O380" s="99"/>
    </row>
    <row r="381" spans="2:15">
      <c r="B381" s="113" t="s">
        <v>125</v>
      </c>
      <c r="C381" s="38">
        <v>20</v>
      </c>
      <c r="D381" s="98">
        <v>2.5000000000000001E-2</v>
      </c>
      <c r="E381" s="98">
        <v>0.2</v>
      </c>
      <c r="F381" s="98">
        <v>2.8</v>
      </c>
      <c r="G381" s="98">
        <v>0</v>
      </c>
      <c r="H381" s="98">
        <v>0</v>
      </c>
      <c r="I381" s="98">
        <v>0</v>
      </c>
      <c r="J381" s="98">
        <v>0</v>
      </c>
      <c r="K381" s="98">
        <v>2.5000000000000001E-2</v>
      </c>
      <c r="L381" s="98">
        <v>2.8</v>
      </c>
      <c r="M381" s="98">
        <v>2.5000000000000001E-2</v>
      </c>
      <c r="N381" s="117">
        <v>24</v>
      </c>
      <c r="O381" s="99"/>
    </row>
    <row r="382" spans="2:15">
      <c r="B382" s="113" t="s">
        <v>126</v>
      </c>
      <c r="C382" s="38">
        <v>2.5</v>
      </c>
      <c r="D382" s="98">
        <v>2.5</v>
      </c>
      <c r="E382" s="98">
        <v>2.5</v>
      </c>
      <c r="F382" s="98">
        <v>2.5</v>
      </c>
      <c r="G382" s="98">
        <v>2.5</v>
      </c>
      <c r="H382" s="98">
        <v>2.5</v>
      </c>
      <c r="I382" s="98">
        <v>2.5</v>
      </c>
      <c r="J382" s="98">
        <v>2.5</v>
      </c>
      <c r="K382" s="98">
        <v>2.5</v>
      </c>
      <c r="L382" s="98">
        <v>2.5</v>
      </c>
      <c r="M382" s="98">
        <v>2.5</v>
      </c>
      <c r="N382" s="117">
        <f t="shared" ref="N382" si="38">SUM(D382:M382)/10</f>
        <v>2.5</v>
      </c>
      <c r="O382" s="99"/>
    </row>
  </sheetData>
  <mergeCells count="188">
    <mergeCell ref="H327:H328"/>
    <mergeCell ref="I327:I328"/>
    <mergeCell ref="J327:J328"/>
    <mergeCell ref="K327:K328"/>
    <mergeCell ref="L327:L328"/>
    <mergeCell ref="B324:O324"/>
    <mergeCell ref="B325:B326"/>
    <mergeCell ref="D325:O326"/>
    <mergeCell ref="D327:D328"/>
    <mergeCell ref="E327:E328"/>
    <mergeCell ref="F327:F328"/>
    <mergeCell ref="M327:M328"/>
    <mergeCell ref="N327:N328"/>
    <mergeCell ref="O327:O328"/>
    <mergeCell ref="G327:G328"/>
    <mergeCell ref="B294:O294"/>
    <mergeCell ref="B301:O301"/>
    <mergeCell ref="C203:C204"/>
    <mergeCell ref="D203:D204"/>
    <mergeCell ref="E203:E204"/>
    <mergeCell ref="B234:O234"/>
    <mergeCell ref="B246:O246"/>
    <mergeCell ref="B261:O261"/>
    <mergeCell ref="H226:K226"/>
    <mergeCell ref="D226:F226"/>
    <mergeCell ref="B203:B204"/>
    <mergeCell ref="I203:I204"/>
    <mergeCell ref="A94:O94"/>
    <mergeCell ref="J203:J204"/>
    <mergeCell ref="K203:K204"/>
    <mergeCell ref="A126:O126"/>
    <mergeCell ref="A3:A4"/>
    <mergeCell ref="B3:B4"/>
    <mergeCell ref="C3:C4"/>
    <mergeCell ref="G3:G4"/>
    <mergeCell ref="H3:K3"/>
    <mergeCell ref="L3:O3"/>
    <mergeCell ref="D3:F3"/>
    <mergeCell ref="B52:O52"/>
    <mergeCell ref="A63:A64"/>
    <mergeCell ref="C127:C128"/>
    <mergeCell ref="L203:L204"/>
    <mergeCell ref="B5:O5"/>
    <mergeCell ref="B84:O84"/>
    <mergeCell ref="B63:B64"/>
    <mergeCell ref="B11:O11"/>
    <mergeCell ref="D193:F193"/>
    <mergeCell ref="M203:M204"/>
    <mergeCell ref="N203:N204"/>
    <mergeCell ref="O203:O204"/>
    <mergeCell ref="L32:O32"/>
    <mergeCell ref="B34:O34"/>
    <mergeCell ref="B39:O39"/>
    <mergeCell ref="G63:G64"/>
    <mergeCell ref="D32:F32"/>
    <mergeCell ref="U59:Y59"/>
    <mergeCell ref="U73:Y73"/>
    <mergeCell ref="A1:O1"/>
    <mergeCell ref="A2:O2"/>
    <mergeCell ref="A31:O31"/>
    <mergeCell ref="A62:O62"/>
    <mergeCell ref="U113:Y113"/>
    <mergeCell ref="T8:W8"/>
    <mergeCell ref="X8:AA8"/>
    <mergeCell ref="S5:AB5"/>
    <mergeCell ref="S7:AB7"/>
    <mergeCell ref="U266:Y266"/>
    <mergeCell ref="U235:Y235"/>
    <mergeCell ref="U161:Y161"/>
    <mergeCell ref="U174:Y174"/>
    <mergeCell ref="U206:Y206"/>
    <mergeCell ref="U30:Y30"/>
    <mergeCell ref="U43:Y43"/>
    <mergeCell ref="U292:Y292"/>
    <mergeCell ref="A32:A33"/>
    <mergeCell ref="B32:B33"/>
    <mergeCell ref="C32:C33"/>
    <mergeCell ref="G32:G33"/>
    <mergeCell ref="H32:K32"/>
    <mergeCell ref="C63:C64"/>
    <mergeCell ref="H63:K63"/>
    <mergeCell ref="L63:O63"/>
    <mergeCell ref="D63:F63"/>
    <mergeCell ref="A95:A96"/>
    <mergeCell ref="B95:B96"/>
    <mergeCell ref="C95:C96"/>
    <mergeCell ref="G95:G96"/>
    <mergeCell ref="H95:K95"/>
    <mergeCell ref="B65:O65"/>
    <mergeCell ref="B71:O71"/>
    <mergeCell ref="B180:O180"/>
    <mergeCell ref="L193:O193"/>
    <mergeCell ref="A127:A128"/>
    <mergeCell ref="B127:B128"/>
    <mergeCell ref="U143:Y143"/>
    <mergeCell ref="U86:Y86"/>
    <mergeCell ref="U100:Y100"/>
    <mergeCell ref="B97:O97"/>
    <mergeCell ref="B103:O103"/>
    <mergeCell ref="B116:N116"/>
    <mergeCell ref="G203:G204"/>
    <mergeCell ref="H203:H204"/>
    <mergeCell ref="L127:O127"/>
    <mergeCell ref="G259:G260"/>
    <mergeCell ref="H259:K259"/>
    <mergeCell ref="L259:O259"/>
    <mergeCell ref="B167:O167"/>
    <mergeCell ref="L160:O160"/>
    <mergeCell ref="B226:B227"/>
    <mergeCell ref="D127:F127"/>
    <mergeCell ref="A159:O159"/>
    <mergeCell ref="A160:A161"/>
    <mergeCell ref="B160:B161"/>
    <mergeCell ref="C160:C161"/>
    <mergeCell ref="G160:G161"/>
    <mergeCell ref="H160:K160"/>
    <mergeCell ref="G127:G128"/>
    <mergeCell ref="H127:K127"/>
    <mergeCell ref="A225:O225"/>
    <mergeCell ref="A258:O258"/>
    <mergeCell ref="B195:O195"/>
    <mergeCell ref="B201:O201"/>
    <mergeCell ref="L226:O226"/>
    <mergeCell ref="F203:F204"/>
    <mergeCell ref="A203:A204"/>
    <mergeCell ref="C226:C227"/>
    <mergeCell ref="G226:G227"/>
    <mergeCell ref="A292:A293"/>
    <mergeCell ref="B292:B293"/>
    <mergeCell ref="C292:C293"/>
    <mergeCell ref="G292:G293"/>
    <mergeCell ref="H292:K292"/>
    <mergeCell ref="L292:O292"/>
    <mergeCell ref="D292:F292"/>
    <mergeCell ref="B267:O267"/>
    <mergeCell ref="B280:O280"/>
    <mergeCell ref="A291:O291"/>
    <mergeCell ref="A226:A227"/>
    <mergeCell ref="D259:F259"/>
    <mergeCell ref="B215:O215"/>
    <mergeCell ref="M360:M361"/>
    <mergeCell ref="N360:N361"/>
    <mergeCell ref="B357:O357"/>
    <mergeCell ref="B358:B359"/>
    <mergeCell ref="D358:O359"/>
    <mergeCell ref="O360:O361"/>
    <mergeCell ref="L95:O95"/>
    <mergeCell ref="D95:F95"/>
    <mergeCell ref="A323:O323"/>
    <mergeCell ref="B129:O129"/>
    <mergeCell ref="B135:O135"/>
    <mergeCell ref="B148:O148"/>
    <mergeCell ref="B162:N162"/>
    <mergeCell ref="A259:A260"/>
    <mergeCell ref="B259:B260"/>
    <mergeCell ref="D160:F160"/>
    <mergeCell ref="A192:O192"/>
    <mergeCell ref="A193:A194"/>
    <mergeCell ref="B193:B194"/>
    <mergeCell ref="C193:C194"/>
    <mergeCell ref="G193:G194"/>
    <mergeCell ref="H193:K193"/>
    <mergeCell ref="C259:C260"/>
    <mergeCell ref="B228:O228"/>
    <mergeCell ref="D360:D361"/>
    <mergeCell ref="E360:E361"/>
    <mergeCell ref="F360:F361"/>
    <mergeCell ref="G360:G361"/>
    <mergeCell ref="H360:H361"/>
    <mergeCell ref="I360:I361"/>
    <mergeCell ref="J360:J361"/>
    <mergeCell ref="K360:K361"/>
    <mergeCell ref="L360:L361"/>
    <mergeCell ref="J303:J304"/>
    <mergeCell ref="K303:K304"/>
    <mergeCell ref="L303:L304"/>
    <mergeCell ref="M303:M304"/>
    <mergeCell ref="N303:N304"/>
    <mergeCell ref="O303:O304"/>
    <mergeCell ref="A303:A304"/>
    <mergeCell ref="B303:B304"/>
    <mergeCell ref="C303:C304"/>
    <mergeCell ref="D303:D304"/>
    <mergeCell ref="E303:E304"/>
    <mergeCell ref="F303:F304"/>
    <mergeCell ref="G303:G304"/>
    <mergeCell ref="H303:H304"/>
    <mergeCell ref="I303:I304"/>
  </mergeCells>
  <phoneticPr fontId="6" type="noConversion"/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63"/>
  <sheetViews>
    <sheetView view="pageLayout" workbookViewId="0">
      <selection activeCell="A3" sqref="A3:O4"/>
    </sheetView>
  </sheetViews>
  <sheetFormatPr defaultRowHeight="15"/>
  <cols>
    <col min="1" max="1" width="7.7109375" customWidth="1"/>
    <col min="2" max="2" width="33.7109375" customWidth="1"/>
    <col min="3" max="3" width="8.7109375" customWidth="1"/>
    <col min="4" max="4" width="7.7109375" customWidth="1"/>
    <col min="5" max="5" width="8.140625" customWidth="1"/>
    <col min="6" max="6" width="7.42578125" customWidth="1"/>
    <col min="7" max="7" width="13" customWidth="1"/>
    <col min="8" max="11" width="6.7109375" customWidth="1"/>
    <col min="12" max="12" width="6.42578125" customWidth="1"/>
    <col min="13" max="13" width="6.5703125" customWidth="1"/>
    <col min="14" max="14" width="6.7109375" customWidth="1"/>
    <col min="15" max="15" width="7.140625" customWidth="1"/>
  </cols>
  <sheetData>
    <row r="1" spans="1:15" s="25" customFormat="1"/>
    <row r="2" spans="1:15" s="25" customFormat="1"/>
    <row r="3" spans="1:15" s="25" customFormat="1" ht="31.5" customHeight="1">
      <c r="A3" s="195" t="s">
        <v>65</v>
      </c>
      <c r="B3" s="196" t="s">
        <v>66</v>
      </c>
      <c r="C3" s="196" t="s">
        <v>67</v>
      </c>
      <c r="D3" s="195" t="s">
        <v>46</v>
      </c>
      <c r="E3" s="195"/>
      <c r="F3" s="195"/>
      <c r="G3" s="196" t="s">
        <v>72</v>
      </c>
      <c r="H3" s="195" t="s">
        <v>68</v>
      </c>
      <c r="I3" s="195"/>
      <c r="J3" s="195"/>
      <c r="K3" s="195"/>
      <c r="L3" s="195" t="s">
        <v>69</v>
      </c>
      <c r="M3" s="195"/>
      <c r="N3" s="195"/>
      <c r="O3" s="195"/>
    </row>
    <row r="4" spans="1:15" s="25" customFormat="1" ht="15.75">
      <c r="A4" s="195"/>
      <c r="B4" s="196"/>
      <c r="C4" s="196"/>
      <c r="D4" s="26" t="s">
        <v>47</v>
      </c>
      <c r="E4" s="26" t="s">
        <v>48</v>
      </c>
      <c r="F4" s="26" t="s">
        <v>49</v>
      </c>
      <c r="G4" s="196"/>
      <c r="H4" s="27" t="s">
        <v>1</v>
      </c>
      <c r="I4" s="27" t="s">
        <v>2</v>
      </c>
      <c r="J4" s="27" t="s">
        <v>0</v>
      </c>
      <c r="K4" s="27" t="s">
        <v>3</v>
      </c>
      <c r="L4" s="27" t="s">
        <v>70</v>
      </c>
      <c r="M4" s="27" t="s">
        <v>4</v>
      </c>
      <c r="N4" s="27" t="s">
        <v>71</v>
      </c>
      <c r="O4" s="27" t="s">
        <v>5</v>
      </c>
    </row>
    <row r="5" spans="1:15" s="25" customFormat="1" ht="15.75">
      <c r="A5" s="28"/>
      <c r="B5" s="28" t="s">
        <v>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s="25" customFormat="1" ht="15.75">
      <c r="A6" s="28"/>
      <c r="B6" s="29" t="s">
        <v>6</v>
      </c>
      <c r="C6" s="29">
        <v>205</v>
      </c>
      <c r="D6" s="30">
        <v>3.5</v>
      </c>
      <c r="E6" s="30">
        <v>1.9</v>
      </c>
      <c r="F6" s="30">
        <v>33.4</v>
      </c>
      <c r="G6" s="30">
        <v>160</v>
      </c>
      <c r="H6" s="28"/>
      <c r="I6" s="28"/>
      <c r="J6" s="28"/>
      <c r="K6" s="28"/>
      <c r="L6" s="28"/>
      <c r="M6" s="28"/>
      <c r="N6" s="28"/>
      <c r="O6" s="28"/>
    </row>
    <row r="7" spans="1:15" s="25" customFormat="1" ht="15.75">
      <c r="A7" s="28"/>
      <c r="B7" s="31" t="s">
        <v>7</v>
      </c>
      <c r="C7" s="31">
        <v>200</v>
      </c>
      <c r="D7" s="32">
        <v>0.2</v>
      </c>
      <c r="E7" s="32">
        <v>0.05</v>
      </c>
      <c r="F7" s="32">
        <v>15.01</v>
      </c>
      <c r="G7" s="32">
        <v>61.3</v>
      </c>
      <c r="H7" s="28"/>
      <c r="I7" s="28"/>
      <c r="J7" s="28"/>
      <c r="K7" s="28"/>
      <c r="L7" s="28"/>
      <c r="M7" s="28"/>
      <c r="N7" s="28"/>
      <c r="O7" s="28"/>
    </row>
    <row r="8" spans="1:15" s="25" customFormat="1" ht="15.75">
      <c r="A8" s="28"/>
      <c r="B8" s="31" t="s">
        <v>8</v>
      </c>
      <c r="C8" s="31">
        <v>80</v>
      </c>
      <c r="D8" s="32">
        <v>6</v>
      </c>
      <c r="E8" s="32">
        <v>2.2999999999999998</v>
      </c>
      <c r="F8" s="32">
        <v>41.1</v>
      </c>
      <c r="G8" s="32">
        <v>209.1</v>
      </c>
      <c r="H8" s="28"/>
      <c r="I8" s="28"/>
      <c r="J8" s="28"/>
      <c r="K8" s="28"/>
      <c r="L8" s="28"/>
      <c r="M8" s="28"/>
      <c r="N8" s="28"/>
      <c r="O8" s="28"/>
    </row>
    <row r="9" spans="1:15" s="25" customFormat="1" ht="15.75">
      <c r="A9" s="28"/>
      <c r="B9" s="31" t="s">
        <v>9</v>
      </c>
      <c r="C9" s="31">
        <v>10</v>
      </c>
      <c r="D9" s="32">
        <v>2.2999999999999998</v>
      </c>
      <c r="E9" s="32">
        <v>3</v>
      </c>
      <c r="F9" s="32">
        <v>0</v>
      </c>
      <c r="G9" s="32">
        <v>37</v>
      </c>
      <c r="H9" s="28"/>
      <c r="I9" s="28"/>
      <c r="J9" s="28"/>
      <c r="K9" s="28"/>
      <c r="L9" s="28"/>
      <c r="M9" s="28"/>
      <c r="N9" s="28"/>
      <c r="O9" s="28"/>
    </row>
    <row r="10" spans="1:15" s="25" customFormat="1" ht="15.75">
      <c r="A10" s="28"/>
      <c r="B10" s="31" t="s">
        <v>11</v>
      </c>
      <c r="C10" s="31">
        <v>10</v>
      </c>
      <c r="D10" s="32">
        <v>0.05</v>
      </c>
      <c r="E10" s="32">
        <v>8.1999999999999993</v>
      </c>
      <c r="F10" s="32">
        <v>0.08</v>
      </c>
      <c r="G10" s="32">
        <v>75</v>
      </c>
      <c r="H10" s="28"/>
      <c r="I10" s="28"/>
      <c r="J10" s="28"/>
      <c r="K10" s="28"/>
      <c r="L10" s="28"/>
      <c r="M10" s="28"/>
      <c r="N10" s="28"/>
      <c r="O10" s="28"/>
    </row>
    <row r="11" spans="1:15" s="25" customFormat="1" ht="15.75">
      <c r="A11" s="28"/>
      <c r="B11" s="28" t="s">
        <v>73</v>
      </c>
      <c r="C11" s="28"/>
      <c r="D11" s="28">
        <f>SUM(D6:D10)</f>
        <v>12.05</v>
      </c>
      <c r="E11" s="28">
        <f>SUM(E6:E10)</f>
        <v>15.45</v>
      </c>
      <c r="F11" s="28">
        <f>SUM(F6:F10)</f>
        <v>89.589999999999989</v>
      </c>
      <c r="G11" s="28">
        <f>SUM(G6:G10)</f>
        <v>542.4</v>
      </c>
      <c r="H11" s="28"/>
      <c r="I11" s="28"/>
      <c r="J11" s="28"/>
      <c r="K11" s="28"/>
      <c r="L11" s="28"/>
      <c r="M11" s="28"/>
      <c r="N11" s="28"/>
      <c r="O11" s="28"/>
    </row>
    <row r="12" spans="1:15" s="25" customFormat="1" ht="15.75">
      <c r="A12" s="28"/>
      <c r="B12" s="28" t="s">
        <v>75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25" customFormat="1" ht="15.75">
      <c r="A13" s="28"/>
      <c r="B13" s="31" t="s">
        <v>19</v>
      </c>
      <c r="C13" s="31">
        <v>80</v>
      </c>
      <c r="D13" s="32">
        <v>1.7</v>
      </c>
      <c r="E13" s="32">
        <v>5.0999999999999996</v>
      </c>
      <c r="F13" s="32">
        <v>4.84</v>
      </c>
      <c r="G13" s="32">
        <v>73.099999999999994</v>
      </c>
      <c r="H13" s="28"/>
      <c r="I13" s="28"/>
      <c r="J13" s="28"/>
      <c r="K13" s="28"/>
      <c r="L13" s="28"/>
      <c r="M13" s="28"/>
      <c r="N13" s="28"/>
      <c r="O13" s="28"/>
    </row>
    <row r="14" spans="1:15" s="25" customFormat="1" ht="15.75">
      <c r="A14" s="28"/>
      <c r="B14" s="31" t="s">
        <v>16</v>
      </c>
      <c r="C14" s="31">
        <v>250</v>
      </c>
      <c r="D14" s="32">
        <v>7.6</v>
      </c>
      <c r="E14" s="32">
        <v>5.5</v>
      </c>
      <c r="F14" s="32">
        <v>21.05</v>
      </c>
      <c r="G14" s="32">
        <v>165</v>
      </c>
      <c r="H14" s="28"/>
      <c r="I14" s="28"/>
      <c r="J14" s="28"/>
      <c r="K14" s="28"/>
      <c r="L14" s="28"/>
      <c r="M14" s="28"/>
      <c r="N14" s="28"/>
      <c r="O14" s="28"/>
    </row>
    <row r="15" spans="1:15" s="25" customFormat="1" ht="15.75">
      <c r="A15" s="28"/>
      <c r="B15" s="31" t="s">
        <v>17</v>
      </c>
      <c r="C15" s="31">
        <v>80</v>
      </c>
      <c r="D15" s="32">
        <v>11.4</v>
      </c>
      <c r="E15" s="32">
        <v>9.1</v>
      </c>
      <c r="F15" s="32">
        <v>10.4</v>
      </c>
      <c r="G15" s="32">
        <v>170</v>
      </c>
      <c r="H15" s="28"/>
      <c r="I15" s="28"/>
      <c r="J15" s="28"/>
      <c r="K15" s="28"/>
      <c r="L15" s="28"/>
      <c r="M15" s="28"/>
      <c r="N15" s="28"/>
      <c r="O15" s="28"/>
    </row>
    <row r="16" spans="1:15" s="25" customFormat="1" ht="15.75">
      <c r="A16" s="28"/>
      <c r="B16" s="31" t="s">
        <v>18</v>
      </c>
      <c r="C16" s="31">
        <v>150</v>
      </c>
      <c r="D16" s="32">
        <v>3</v>
      </c>
      <c r="E16" s="32">
        <v>5.2</v>
      </c>
      <c r="F16" s="32">
        <v>19.5</v>
      </c>
      <c r="G16" s="32">
        <v>137</v>
      </c>
      <c r="H16" s="28"/>
      <c r="I16" s="28"/>
      <c r="J16" s="28"/>
      <c r="K16" s="28"/>
      <c r="L16" s="28"/>
      <c r="M16" s="28"/>
      <c r="N16" s="28"/>
      <c r="O16" s="28"/>
    </row>
    <row r="17" spans="1:15" s="25" customFormat="1" ht="15.75">
      <c r="A17" s="28"/>
      <c r="B17" s="31" t="s">
        <v>20</v>
      </c>
      <c r="C17" s="31">
        <v>200</v>
      </c>
      <c r="D17" s="32">
        <v>0.56000000000000005</v>
      </c>
      <c r="E17" s="32">
        <v>0</v>
      </c>
      <c r="F17" s="32">
        <v>25.23</v>
      </c>
      <c r="G17" s="32">
        <v>103.2</v>
      </c>
      <c r="H17" s="28"/>
      <c r="I17" s="28"/>
      <c r="J17" s="28"/>
      <c r="K17" s="28"/>
      <c r="L17" s="28"/>
      <c r="M17" s="28"/>
      <c r="N17" s="28"/>
      <c r="O17" s="28"/>
    </row>
    <row r="18" spans="1:15" s="25" customFormat="1" ht="15.75">
      <c r="A18" s="28"/>
      <c r="B18" s="31" t="s">
        <v>21</v>
      </c>
      <c r="C18" s="31" t="s">
        <v>62</v>
      </c>
      <c r="D18" s="32">
        <v>3.9</v>
      </c>
      <c r="E18" s="32">
        <v>0.72</v>
      </c>
      <c r="F18" s="32">
        <v>20.5</v>
      </c>
      <c r="G18" s="32">
        <v>99.2</v>
      </c>
      <c r="H18" s="28"/>
      <c r="I18" s="28"/>
      <c r="J18" s="28"/>
      <c r="K18" s="28"/>
      <c r="L18" s="28"/>
      <c r="M18" s="28"/>
      <c r="N18" s="28"/>
      <c r="O18" s="28"/>
    </row>
    <row r="19" spans="1:15" s="25" customFormat="1" ht="15.75">
      <c r="A19" s="28"/>
      <c r="B19" s="28" t="s">
        <v>73</v>
      </c>
      <c r="C19" s="28"/>
      <c r="D19" s="28">
        <f>SUM(D13:D18)</f>
        <v>28.159999999999997</v>
      </c>
      <c r="E19" s="28">
        <f>SUM(E13:E18)</f>
        <v>25.619999999999997</v>
      </c>
      <c r="F19" s="28">
        <f>SUM(F13:F18)</f>
        <v>101.52</v>
      </c>
      <c r="G19" s="28">
        <f>SUM(G13:G18)</f>
        <v>747.50000000000011</v>
      </c>
      <c r="H19" s="28"/>
      <c r="I19" s="28"/>
      <c r="J19" s="28"/>
      <c r="K19" s="28"/>
      <c r="L19" s="28"/>
      <c r="M19" s="28"/>
      <c r="N19" s="28"/>
      <c r="O19" s="28"/>
    </row>
    <row r="20" spans="1:15" s="25" customFormat="1" ht="15.75">
      <c r="A20" s="28"/>
      <c r="B20" s="28" t="s">
        <v>76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25" customFormat="1" ht="15.75">
      <c r="A21" s="28"/>
      <c r="B21" s="31" t="s">
        <v>22</v>
      </c>
      <c r="C21" s="31">
        <v>200</v>
      </c>
      <c r="D21" s="32">
        <v>3.8</v>
      </c>
      <c r="E21" s="32">
        <v>4</v>
      </c>
      <c r="F21" s="32">
        <v>25.8</v>
      </c>
      <c r="G21" s="32">
        <v>154</v>
      </c>
      <c r="H21" s="28"/>
      <c r="I21" s="28"/>
      <c r="J21" s="28"/>
      <c r="K21" s="28"/>
      <c r="L21" s="28"/>
      <c r="M21" s="28"/>
      <c r="N21" s="28"/>
      <c r="O21" s="28"/>
    </row>
    <row r="22" spans="1:15" s="25" customFormat="1" ht="15.75">
      <c r="A22" s="28"/>
      <c r="B22" s="31" t="s">
        <v>23</v>
      </c>
      <c r="C22" s="33" t="s">
        <v>63</v>
      </c>
      <c r="D22" s="32">
        <v>20.9</v>
      </c>
      <c r="E22" s="32">
        <v>14.3</v>
      </c>
      <c r="F22" s="32">
        <v>31.7</v>
      </c>
      <c r="G22" s="32">
        <v>338</v>
      </c>
      <c r="H22" s="28"/>
      <c r="I22" s="28"/>
      <c r="J22" s="28"/>
      <c r="K22" s="28"/>
      <c r="L22" s="28"/>
      <c r="M22" s="28"/>
      <c r="N22" s="28"/>
      <c r="O22" s="28"/>
    </row>
    <row r="23" spans="1:15" s="25" customFormat="1" ht="15.75">
      <c r="A23" s="28"/>
      <c r="B23" s="28" t="s">
        <v>73</v>
      </c>
      <c r="C23" s="28"/>
      <c r="D23" s="28">
        <f>SUM(D21:D22)</f>
        <v>24.7</v>
      </c>
      <c r="E23" s="28">
        <f>SUM(E21:E22)</f>
        <v>18.3</v>
      </c>
      <c r="F23" s="28">
        <f>SUM(F21:F22)</f>
        <v>57.5</v>
      </c>
      <c r="G23" s="28">
        <f>SUM(G21:G22)</f>
        <v>492</v>
      </c>
      <c r="H23" s="28"/>
      <c r="I23" s="28"/>
      <c r="J23" s="28"/>
      <c r="K23" s="28"/>
      <c r="L23" s="28"/>
      <c r="M23" s="28"/>
      <c r="N23" s="28"/>
      <c r="O23" s="28"/>
    </row>
    <row r="24" spans="1:15" s="25" customFormat="1" ht="15.75">
      <c r="A24" s="28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25" customFormat="1" ht="15.75">
      <c r="A25" s="28"/>
      <c r="B25" s="31" t="s">
        <v>24</v>
      </c>
      <c r="C25" s="31">
        <v>80</v>
      </c>
      <c r="D25" s="32">
        <v>17</v>
      </c>
      <c r="E25" s="32">
        <v>13</v>
      </c>
      <c r="F25" s="32">
        <v>0.2</v>
      </c>
      <c r="G25" s="32">
        <v>183</v>
      </c>
      <c r="H25" s="28"/>
      <c r="I25" s="28"/>
      <c r="J25" s="28"/>
      <c r="K25" s="28"/>
      <c r="L25" s="28"/>
      <c r="M25" s="28"/>
      <c r="N25" s="28"/>
      <c r="O25" s="28"/>
    </row>
    <row r="26" spans="1:15" s="25" customFormat="1" ht="15.75">
      <c r="A26" s="28"/>
      <c r="B26" s="31" t="s">
        <v>25</v>
      </c>
      <c r="C26" s="31">
        <v>150</v>
      </c>
      <c r="D26" s="32">
        <v>5</v>
      </c>
      <c r="E26" s="32">
        <v>7.5</v>
      </c>
      <c r="F26" s="32">
        <v>30.1</v>
      </c>
      <c r="G26" s="32">
        <v>208</v>
      </c>
      <c r="H26" s="28"/>
      <c r="I26" s="28"/>
      <c r="J26" s="28"/>
      <c r="K26" s="28"/>
      <c r="L26" s="28"/>
      <c r="M26" s="28"/>
      <c r="N26" s="28"/>
      <c r="O26" s="28"/>
    </row>
    <row r="27" spans="1:15" s="25" customFormat="1" ht="15.75">
      <c r="A27" s="28"/>
      <c r="B27" s="31" t="s">
        <v>7</v>
      </c>
      <c r="C27" s="31">
        <v>200</v>
      </c>
      <c r="D27" s="32">
        <v>0.2</v>
      </c>
      <c r="E27" s="32">
        <v>0.05</v>
      </c>
      <c r="F27" s="32">
        <v>15.01</v>
      </c>
      <c r="G27" s="32">
        <v>61.3</v>
      </c>
      <c r="H27" s="28"/>
      <c r="I27" s="28"/>
      <c r="J27" s="28"/>
      <c r="K27" s="28"/>
      <c r="L27" s="28"/>
      <c r="M27" s="28"/>
      <c r="N27" s="28"/>
      <c r="O27" s="28"/>
    </row>
    <row r="28" spans="1:15" s="25" customFormat="1" ht="15.75">
      <c r="A28" s="28"/>
      <c r="B28" s="31" t="s">
        <v>8</v>
      </c>
      <c r="C28" s="31">
        <v>80</v>
      </c>
      <c r="D28" s="32">
        <v>6</v>
      </c>
      <c r="E28" s="32">
        <v>2.2999999999999998</v>
      </c>
      <c r="F28" s="32">
        <v>41.1</v>
      </c>
      <c r="G28" s="32">
        <v>209.1</v>
      </c>
      <c r="H28" s="28"/>
      <c r="I28" s="28"/>
      <c r="J28" s="28"/>
      <c r="K28" s="28"/>
      <c r="L28" s="28"/>
      <c r="M28" s="28"/>
      <c r="N28" s="28"/>
      <c r="O28" s="28"/>
    </row>
    <row r="29" spans="1:15" s="25" customFormat="1" ht="15.75">
      <c r="A29" s="28"/>
      <c r="B29" s="31" t="s">
        <v>11</v>
      </c>
      <c r="C29" s="31">
        <v>10</v>
      </c>
      <c r="D29" s="32">
        <v>0.05</v>
      </c>
      <c r="E29" s="32">
        <v>8.1999999999999993</v>
      </c>
      <c r="F29" s="32">
        <v>0.08</v>
      </c>
      <c r="G29" s="32">
        <v>75</v>
      </c>
      <c r="H29" s="28"/>
      <c r="I29" s="28"/>
      <c r="J29" s="28"/>
      <c r="K29" s="28"/>
      <c r="L29" s="28"/>
      <c r="M29" s="28"/>
      <c r="N29" s="28"/>
      <c r="O29" s="28"/>
    </row>
    <row r="30" spans="1:15" s="25" customFormat="1" ht="15.75">
      <c r="A30" s="28"/>
      <c r="B30" s="31" t="s">
        <v>21</v>
      </c>
      <c r="C30" s="31">
        <v>30</v>
      </c>
      <c r="D30" s="32">
        <v>1.95</v>
      </c>
      <c r="E30" s="32">
        <v>0.36</v>
      </c>
      <c r="F30" s="32">
        <v>10.25</v>
      </c>
      <c r="G30" s="32">
        <v>49.6</v>
      </c>
      <c r="H30" s="28"/>
      <c r="I30" s="28"/>
      <c r="J30" s="28"/>
      <c r="K30" s="28"/>
      <c r="L30" s="28"/>
      <c r="M30" s="28"/>
      <c r="N30" s="28"/>
      <c r="O30" s="28"/>
    </row>
    <row r="31" spans="1:15" s="25" customFormat="1" ht="15.75">
      <c r="A31" s="28"/>
      <c r="B31" s="28" t="s">
        <v>73</v>
      </c>
      <c r="C31" s="28"/>
      <c r="D31" s="28">
        <f>SUM(D25:D30)</f>
        <v>30.2</v>
      </c>
      <c r="E31" s="28">
        <f>SUM(E25:E30)</f>
        <v>31.41</v>
      </c>
      <c r="F31" s="28">
        <f>SUM(F25:F30)</f>
        <v>96.74</v>
      </c>
      <c r="G31" s="28">
        <f>SUM(G25:G30)</f>
        <v>786</v>
      </c>
      <c r="H31" s="28"/>
      <c r="I31" s="28"/>
      <c r="J31" s="28"/>
      <c r="K31" s="28"/>
      <c r="L31" s="28"/>
      <c r="M31" s="28"/>
      <c r="N31" s="28"/>
      <c r="O31" s="28"/>
    </row>
    <row r="32" spans="1:15" ht="15.75">
      <c r="A32" s="28"/>
      <c r="B32" s="28" t="s">
        <v>78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.75">
      <c r="A33" s="28"/>
      <c r="B33" s="31" t="s">
        <v>64</v>
      </c>
      <c r="C33" s="31">
        <v>200</v>
      </c>
      <c r="D33" s="32">
        <v>1.6</v>
      </c>
      <c r="E33" s="32">
        <v>0.5</v>
      </c>
      <c r="F33" s="32">
        <v>22.6</v>
      </c>
      <c r="G33" s="32">
        <v>104</v>
      </c>
      <c r="H33" s="28"/>
      <c r="I33" s="28"/>
      <c r="J33" s="28"/>
      <c r="K33" s="28"/>
      <c r="L33" s="28"/>
      <c r="M33" s="28"/>
      <c r="N33" s="28"/>
      <c r="O33" s="28"/>
    </row>
    <row r="34" spans="1:15" ht="15.75">
      <c r="A34" s="28"/>
      <c r="B34" s="31" t="s">
        <v>13</v>
      </c>
      <c r="C34" s="31">
        <v>200</v>
      </c>
      <c r="D34" s="32">
        <v>1</v>
      </c>
      <c r="E34" s="32">
        <v>0</v>
      </c>
      <c r="F34" s="32">
        <v>23.4</v>
      </c>
      <c r="G34" s="32">
        <v>94</v>
      </c>
      <c r="H34" s="28"/>
      <c r="I34" s="28"/>
      <c r="J34" s="28"/>
      <c r="K34" s="28"/>
      <c r="L34" s="28"/>
      <c r="M34" s="28"/>
      <c r="N34" s="28"/>
      <c r="O34" s="28"/>
    </row>
    <row r="35" spans="1:15" ht="15.75">
      <c r="A35" s="28"/>
      <c r="B35" s="31" t="s">
        <v>14</v>
      </c>
      <c r="C35" s="31">
        <v>50</v>
      </c>
      <c r="D35" s="32">
        <v>3.75</v>
      </c>
      <c r="E35" s="32">
        <v>6.6</v>
      </c>
      <c r="F35" s="32">
        <v>34.5</v>
      </c>
      <c r="G35" s="32">
        <v>197</v>
      </c>
      <c r="H35" s="28"/>
      <c r="I35" s="28"/>
      <c r="J35" s="28"/>
      <c r="K35" s="28"/>
      <c r="L35" s="28"/>
      <c r="M35" s="28"/>
      <c r="N35" s="28"/>
      <c r="O35" s="28"/>
    </row>
    <row r="36" spans="1:15" ht="15.75">
      <c r="A36" s="28"/>
      <c r="B36" s="28" t="s">
        <v>73</v>
      </c>
      <c r="C36" s="28"/>
      <c r="D36" s="28">
        <f>SUM(D33:D35)</f>
        <v>6.35</v>
      </c>
      <c r="E36" s="28">
        <f>SUM(E33:E35)</f>
        <v>7.1</v>
      </c>
      <c r="F36" s="28">
        <f>SUM(F33:F35)</f>
        <v>80.5</v>
      </c>
      <c r="G36" s="28">
        <f>SUM(G33:G35)</f>
        <v>395</v>
      </c>
      <c r="H36" s="28"/>
      <c r="I36" s="28"/>
      <c r="J36" s="28"/>
      <c r="K36" s="28"/>
      <c r="L36" s="28"/>
      <c r="M36" s="28"/>
      <c r="N36" s="28"/>
      <c r="O36" s="28"/>
    </row>
    <row r="37" spans="1:15" ht="15.75">
      <c r="A37" s="28"/>
      <c r="B37" s="28" t="s">
        <v>79</v>
      </c>
      <c r="C37" s="28"/>
      <c r="D37" s="28">
        <f>D36+D31+D23+D19+D11</f>
        <v>101.46</v>
      </c>
      <c r="E37" s="28">
        <f>E36+E31+E23+E19+E11</f>
        <v>97.88000000000001</v>
      </c>
      <c r="F37" s="28">
        <f>F36+F31+F23+F19+F11</f>
        <v>425.84999999999997</v>
      </c>
      <c r="G37" s="28">
        <f>G36+G31+G23+G19+G11</f>
        <v>2962.9</v>
      </c>
      <c r="H37" s="28"/>
      <c r="I37" s="28"/>
      <c r="J37" s="28"/>
      <c r="K37" s="28"/>
      <c r="L37" s="28"/>
      <c r="M37" s="28"/>
      <c r="N37" s="28"/>
      <c r="O37" s="28"/>
    </row>
    <row r="38" spans="1:15" ht="15.7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5.7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ht="15.7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1:15" ht="15.7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ht="15.7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5.7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ht="15.7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ht="15.7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5.7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ht="15.7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ht="15.7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ht="15.7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5.7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ht="15.7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ht="15.7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ht="15.7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ht="15.7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.7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.7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5.7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ht="15.7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.7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5.7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ht="15.7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ht="15.7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ht="15.7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ht="15.7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</row>
    <row r="67" spans="1: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</row>
    <row r="69" spans="1: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</row>
    <row r="70" spans="1: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</row>
    <row r="71" spans="1: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</row>
    <row r="76" spans="1: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</row>
    <row r="77" spans="1: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1: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</row>
    <row r="79" spans="1: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</row>
    <row r="80" spans="1: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1: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</row>
    <row r="82" spans="1: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</row>
    <row r="83" spans="1: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</row>
    <row r="84" spans="1: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</row>
    <row r="86" spans="1: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</row>
    <row r="87" spans="1: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</row>
    <row r="88" spans="1: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</row>
    <row r="90" spans="1: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</row>
    <row r="92" spans="1: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</row>
    <row r="94" spans="1: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</row>
    <row r="95" spans="1: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</row>
    <row r="96" spans="1: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</row>
    <row r="97" spans="1: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</row>
    <row r="99" spans="1: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</row>
    <row r="100" spans="1: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</row>
    <row r="101" spans="1: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</row>
    <row r="102" spans="1: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</row>
    <row r="104" spans="1: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</row>
    <row r="105" spans="1: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</row>
    <row r="106" spans="1: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</row>
    <row r="107" spans="1: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</row>
    <row r="108" spans="1: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</row>
    <row r="109" spans="1: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</row>
    <row r="113" spans="1: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  <row r="114" spans="1: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</row>
    <row r="115" spans="1: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</row>
    <row r="116" spans="1: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</row>
    <row r="117" spans="1: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</row>
    <row r="118" spans="1: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</row>
    <row r="119" spans="1: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</row>
    <row r="120" spans="1: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</row>
    <row r="123" spans="1: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</row>
    <row r="125" spans="1: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</row>
    <row r="126" spans="1: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</row>
    <row r="127" spans="1: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</row>
    <row r="128" spans="1: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</row>
    <row r="129" spans="1: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</row>
    <row r="130" spans="1: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</row>
    <row r="131" spans="1: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  <row r="132" spans="1: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</row>
    <row r="133" spans="1: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</row>
    <row r="134" spans="1: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</row>
    <row r="135" spans="1: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</row>
    <row r="136" spans="1: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</row>
    <row r="138" spans="1: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</row>
    <row r="139" spans="1: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</row>
    <row r="140" spans="1: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</row>
    <row r="141" spans="1: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</row>
    <row r="142" spans="1: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</row>
    <row r="143" spans="1: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</row>
    <row r="144" spans="1: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</row>
    <row r="145" spans="1: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</row>
    <row r="147" spans="1: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</row>
    <row r="148" spans="1: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</row>
    <row r="149" spans="1: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</row>
    <row r="151" spans="1: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</row>
    <row r="153" spans="1: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</row>
    <row r="154" spans="1: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</row>
    <row r="155" spans="1: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</row>
    <row r="157" spans="1:1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</row>
    <row r="158" spans="1:1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</row>
    <row r="159" spans="1:1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</row>
    <row r="160" spans="1:1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</row>
    <row r="161" spans="1:1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</row>
    <row r="162" spans="1:1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</row>
  </sheetData>
  <mergeCells count="7">
    <mergeCell ref="A3:A4"/>
    <mergeCell ref="H3:K3"/>
    <mergeCell ref="L3:O3"/>
    <mergeCell ref="D3:F3"/>
    <mergeCell ref="G3:G4"/>
    <mergeCell ref="C3:C4"/>
    <mergeCell ref="B3:B4"/>
  </mergeCells>
  <phoneticPr fontId="6" type="noConversion"/>
  <pageMargins left="0.25" right="0.25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>
      <selection activeCell="F8" sqref="F8"/>
    </sheetView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6" t="s">
        <v>53</v>
      </c>
      <c r="C1" s="16"/>
      <c r="D1" s="20"/>
      <c r="E1" s="20"/>
      <c r="F1" s="20"/>
    </row>
    <row r="2" spans="2:6">
      <c r="B2" s="16" t="s">
        <v>54</v>
      </c>
      <c r="C2" s="16"/>
      <c r="D2" s="20"/>
      <c r="E2" s="20"/>
      <c r="F2" s="20"/>
    </row>
    <row r="3" spans="2:6">
      <c r="B3" s="17"/>
      <c r="C3" s="17"/>
      <c r="D3" s="21"/>
      <c r="E3" s="21"/>
      <c r="F3" s="21"/>
    </row>
    <row r="4" spans="2:6" ht="60">
      <c r="B4" s="17" t="s">
        <v>55</v>
      </c>
      <c r="C4" s="17"/>
      <c r="D4" s="21"/>
      <c r="E4" s="21"/>
      <c r="F4" s="21"/>
    </row>
    <row r="5" spans="2:6">
      <c r="B5" s="17"/>
      <c r="C5" s="17"/>
      <c r="D5" s="21"/>
      <c r="E5" s="21"/>
      <c r="F5" s="21"/>
    </row>
    <row r="6" spans="2:6" ht="30">
      <c r="B6" s="16" t="s">
        <v>56</v>
      </c>
      <c r="C6" s="16"/>
      <c r="D6" s="20"/>
      <c r="E6" s="20" t="s">
        <v>57</v>
      </c>
      <c r="F6" s="20" t="s">
        <v>58</v>
      </c>
    </row>
    <row r="7" spans="2:6" ht="15.75" thickBot="1">
      <c r="B7" s="17"/>
      <c r="C7" s="17"/>
      <c r="D7" s="21"/>
      <c r="E7" s="21"/>
      <c r="F7" s="21"/>
    </row>
    <row r="8" spans="2:6" ht="60.75" thickBot="1">
      <c r="B8" s="18" t="s">
        <v>59</v>
      </c>
      <c r="C8" s="19"/>
      <c r="D8" s="22"/>
      <c r="E8" s="22">
        <v>9</v>
      </c>
      <c r="F8" s="23" t="s">
        <v>60</v>
      </c>
    </row>
    <row r="9" spans="2:6">
      <c r="B9" s="17"/>
      <c r="C9" s="17"/>
      <c r="D9" s="21"/>
      <c r="E9" s="21"/>
      <c r="F9" s="21"/>
    </row>
    <row r="10" spans="2:6">
      <c r="B10" s="17"/>
      <c r="C10" s="17"/>
      <c r="D10" s="21"/>
      <c r="E10" s="21"/>
      <c r="F1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ТИТУЛЬНИК</vt:lpstr>
      <vt:lpstr>Лист1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2017-02-02T09:48:53Z</cp:lastPrinted>
  <dcterms:created xsi:type="dcterms:W3CDTF">2006-09-28T05:33:49Z</dcterms:created>
  <dcterms:modified xsi:type="dcterms:W3CDTF">2021-05-20T15:12:44Z</dcterms:modified>
</cp:coreProperties>
</file>