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5360" windowHeight="8550"/>
  </bookViews>
  <sheets>
    <sheet name="ТИТУЛЬНИК" sheetId="5" r:id="rId1"/>
    <sheet name="Лист1" sheetId="1" r:id="rId2"/>
    <sheet name="Лист2" sheetId="2" r:id="rId3"/>
    <sheet name="Лист3" sheetId="3" r:id="rId4"/>
    <sheet name="Отчет о совместимости" sheetId="4" r:id="rId5"/>
  </sheets>
  <calcPr calcId="124519" refMode="R1C1"/>
</workbook>
</file>

<file path=xl/calcChain.xml><?xml version="1.0" encoding="utf-8"?>
<calcChain xmlns="http://schemas.openxmlformats.org/spreadsheetml/2006/main">
  <c r="D142" i="1"/>
  <c r="D262" l="1"/>
  <c r="D271"/>
  <c r="D237"/>
  <c r="D229"/>
  <c r="D197"/>
  <c r="D173"/>
  <c r="D164"/>
  <c r="D111"/>
  <c r="E102"/>
  <c r="F102"/>
  <c r="G102"/>
  <c r="H102"/>
  <c r="I102"/>
  <c r="J102"/>
  <c r="K102"/>
  <c r="L102"/>
  <c r="M102"/>
  <c r="N102"/>
  <c r="O102"/>
  <c r="D102"/>
  <c r="D112" s="1"/>
  <c r="D79"/>
  <c r="D19"/>
  <c r="D10"/>
  <c r="D38"/>
  <c r="D238" l="1"/>
  <c r="D174"/>
  <c r="D20"/>
  <c r="D207"/>
  <c r="N367" l="1"/>
  <c r="N378"/>
  <c r="N376"/>
  <c r="N375"/>
  <c r="N374"/>
  <c r="N373"/>
  <c r="N372"/>
  <c r="N371"/>
  <c r="N370"/>
  <c r="N369"/>
  <c r="N368"/>
  <c r="N366"/>
  <c r="N365"/>
  <c r="N364"/>
  <c r="N363"/>
  <c r="N362"/>
  <c r="N361"/>
  <c r="N360"/>
  <c r="N359"/>
  <c r="N358"/>
  <c r="E38"/>
  <c r="F38"/>
  <c r="G38"/>
  <c r="H38"/>
  <c r="I38"/>
  <c r="J38"/>
  <c r="J48" s="1"/>
  <c r="K38"/>
  <c r="L38"/>
  <c r="M38"/>
  <c r="N38"/>
  <c r="O38"/>
  <c r="E164"/>
  <c r="F164"/>
  <c r="G164"/>
  <c r="G309" s="1"/>
  <c r="G312" s="1"/>
  <c r="H164"/>
  <c r="I164"/>
  <c r="J164"/>
  <c r="K164"/>
  <c r="L164"/>
  <c r="M164"/>
  <c r="N164"/>
  <c r="O164"/>
  <c r="O174" s="1"/>
  <c r="N329"/>
  <c r="D306"/>
  <c r="E306"/>
  <c r="F306"/>
  <c r="G306"/>
  <c r="H306"/>
  <c r="I306"/>
  <c r="J306"/>
  <c r="K306"/>
  <c r="L306"/>
  <c r="M306"/>
  <c r="N306"/>
  <c r="O306"/>
  <c r="D296"/>
  <c r="D307" s="1"/>
  <c r="E296"/>
  <c r="F296"/>
  <c r="F307" s="1"/>
  <c r="G296"/>
  <c r="G307" s="1"/>
  <c r="H296"/>
  <c r="H307" s="1"/>
  <c r="I296"/>
  <c r="J296"/>
  <c r="J307" s="1"/>
  <c r="K296"/>
  <c r="L296"/>
  <c r="L307" s="1"/>
  <c r="M296"/>
  <c r="N296"/>
  <c r="N307" s="1"/>
  <c r="O296"/>
  <c r="E271"/>
  <c r="F271"/>
  <c r="G271"/>
  <c r="H271"/>
  <c r="I271"/>
  <c r="J271"/>
  <c r="K271"/>
  <c r="L271"/>
  <c r="M271"/>
  <c r="N271"/>
  <c r="O271"/>
  <c r="E237"/>
  <c r="F237"/>
  <c r="G237"/>
  <c r="H237"/>
  <c r="I237"/>
  <c r="J237"/>
  <c r="K237"/>
  <c r="L237"/>
  <c r="M237"/>
  <c r="N237"/>
  <c r="O237"/>
  <c r="E197"/>
  <c r="F197"/>
  <c r="G197"/>
  <c r="H197"/>
  <c r="I197"/>
  <c r="J197"/>
  <c r="K197"/>
  <c r="L197"/>
  <c r="M197"/>
  <c r="N197"/>
  <c r="O197"/>
  <c r="D208"/>
  <c r="E173"/>
  <c r="F173"/>
  <c r="F174" s="1"/>
  <c r="G173"/>
  <c r="H173"/>
  <c r="I173"/>
  <c r="J173"/>
  <c r="K173"/>
  <c r="K174" s="1"/>
  <c r="L173"/>
  <c r="M173"/>
  <c r="M174" s="1"/>
  <c r="N173"/>
  <c r="O173"/>
  <c r="E133"/>
  <c r="F133"/>
  <c r="G133"/>
  <c r="H133"/>
  <c r="I133"/>
  <c r="J133"/>
  <c r="K133"/>
  <c r="L133"/>
  <c r="L143" s="1"/>
  <c r="M133"/>
  <c r="N133"/>
  <c r="O133"/>
  <c r="D133"/>
  <c r="D143" s="1"/>
  <c r="E79"/>
  <c r="F79"/>
  <c r="G79"/>
  <c r="H79"/>
  <c r="H310" s="1"/>
  <c r="H313" s="1"/>
  <c r="I79"/>
  <c r="J79"/>
  <c r="K79"/>
  <c r="L79"/>
  <c r="M79"/>
  <c r="N79"/>
  <c r="N310" s="1"/>
  <c r="N313" s="1"/>
  <c r="O79"/>
  <c r="E47"/>
  <c r="E48" s="1"/>
  <c r="F47"/>
  <c r="G47"/>
  <c r="H47"/>
  <c r="I47"/>
  <c r="I48" s="1"/>
  <c r="J47"/>
  <c r="K47"/>
  <c r="L47"/>
  <c r="M47"/>
  <c r="M48" s="1"/>
  <c r="N47"/>
  <c r="O47"/>
  <c r="O48" s="1"/>
  <c r="D47"/>
  <c r="D48" s="1"/>
  <c r="E19"/>
  <c r="F19"/>
  <c r="G19"/>
  <c r="H19"/>
  <c r="I19"/>
  <c r="J19"/>
  <c r="K19"/>
  <c r="K20" s="1"/>
  <c r="L19"/>
  <c r="M19"/>
  <c r="N19"/>
  <c r="O19"/>
  <c r="E10"/>
  <c r="F10"/>
  <c r="G10"/>
  <c r="H10"/>
  <c r="H20" s="1"/>
  <c r="I10"/>
  <c r="J10"/>
  <c r="J309" s="1"/>
  <c r="J312" s="1"/>
  <c r="K10"/>
  <c r="L10"/>
  <c r="L20" s="1"/>
  <c r="M10"/>
  <c r="N10"/>
  <c r="N20" s="1"/>
  <c r="O10"/>
  <c r="E142"/>
  <c r="F142"/>
  <c r="G142"/>
  <c r="H142"/>
  <c r="I142"/>
  <c r="J142"/>
  <c r="K142"/>
  <c r="L142"/>
  <c r="M142"/>
  <c r="N142"/>
  <c r="O142"/>
  <c r="N346"/>
  <c r="N345"/>
  <c r="N343"/>
  <c r="N342"/>
  <c r="N341"/>
  <c r="N340"/>
  <c r="N339"/>
  <c r="N338"/>
  <c r="N337"/>
  <c r="N336"/>
  <c r="N335"/>
  <c r="N334"/>
  <c r="N333"/>
  <c r="N332"/>
  <c r="N331"/>
  <c r="N330"/>
  <c r="N328"/>
  <c r="N327"/>
  <c r="N326"/>
  <c r="N325"/>
  <c r="D272"/>
  <c r="H262"/>
  <c r="H272" s="1"/>
  <c r="E262"/>
  <c r="F262"/>
  <c r="G262"/>
  <c r="I262"/>
  <c r="I272" s="1"/>
  <c r="J262"/>
  <c r="J272" s="1"/>
  <c r="K262"/>
  <c r="L262"/>
  <c r="L272" s="1"/>
  <c r="M262"/>
  <c r="N262"/>
  <c r="N272" s="1"/>
  <c r="O262"/>
  <c r="E229"/>
  <c r="E238" s="1"/>
  <c r="F229"/>
  <c r="G229"/>
  <c r="G238" s="1"/>
  <c r="H229"/>
  <c r="H238" s="1"/>
  <c r="I229"/>
  <c r="I238" s="1"/>
  <c r="J229"/>
  <c r="K229"/>
  <c r="K238" s="1"/>
  <c r="L229"/>
  <c r="M229"/>
  <c r="M238" s="1"/>
  <c r="N229"/>
  <c r="N238" s="1"/>
  <c r="O229"/>
  <c r="O238" s="1"/>
  <c r="E207"/>
  <c r="F207"/>
  <c r="F208" s="1"/>
  <c r="G207"/>
  <c r="H207"/>
  <c r="H208" s="1"/>
  <c r="I207"/>
  <c r="J207"/>
  <c r="J208" s="1"/>
  <c r="K207"/>
  <c r="L207"/>
  <c r="L208" s="1"/>
  <c r="M207"/>
  <c r="N207"/>
  <c r="N208" s="1"/>
  <c r="O207"/>
  <c r="E111"/>
  <c r="F111"/>
  <c r="F112" s="1"/>
  <c r="G111"/>
  <c r="H111"/>
  <c r="I111"/>
  <c r="J111"/>
  <c r="K111"/>
  <c r="L111"/>
  <c r="M111"/>
  <c r="N111"/>
  <c r="O111"/>
  <c r="M70"/>
  <c r="K70"/>
  <c r="K80" s="1"/>
  <c r="L70"/>
  <c r="L80" s="1"/>
  <c r="N70"/>
  <c r="O70"/>
  <c r="E70"/>
  <c r="E80" s="1"/>
  <c r="F70"/>
  <c r="F80" s="1"/>
  <c r="G70"/>
  <c r="H70"/>
  <c r="H80" s="1"/>
  <c r="I70"/>
  <c r="I80" s="1"/>
  <c r="J70"/>
  <c r="J80" s="1"/>
  <c r="D70"/>
  <c r="D80" s="1"/>
  <c r="N112"/>
  <c r="G19" i="2"/>
  <c r="G36"/>
  <c r="F36"/>
  <c r="F37" s="1"/>
  <c r="E36"/>
  <c r="D36"/>
  <c r="G31"/>
  <c r="F31"/>
  <c r="E31"/>
  <c r="D31"/>
  <c r="G23"/>
  <c r="F23"/>
  <c r="E23"/>
  <c r="D23"/>
  <c r="F19"/>
  <c r="E19"/>
  <c r="D19"/>
  <c r="G11"/>
  <c r="F11"/>
  <c r="E11"/>
  <c r="D11"/>
  <c r="F272" i="1"/>
  <c r="G174"/>
  <c r="L174"/>
  <c r="H174"/>
  <c r="O208"/>
  <c r="J238"/>
  <c r="F238"/>
  <c r="J20"/>
  <c r="K48"/>
  <c r="M307"/>
  <c r="I307"/>
  <c r="E307"/>
  <c r="K307"/>
  <c r="L238"/>
  <c r="O143"/>
  <c r="H112"/>
  <c r="I112"/>
  <c r="L112"/>
  <c r="O310"/>
  <c r="O313" s="1"/>
  <c r="F20"/>
  <c r="M112"/>
  <c r="G48"/>
  <c r="G80"/>
  <c r="N309"/>
  <c r="N312" s="1"/>
  <c r="J112"/>
  <c r="O307"/>
  <c r="I143"/>
  <c r="N174"/>
  <c r="J174"/>
  <c r="O309"/>
  <c r="O312" s="1"/>
  <c r="F309"/>
  <c r="F312" s="1"/>
  <c r="L309" l="1"/>
  <c r="L312" s="1"/>
  <c r="G37" i="2"/>
  <c r="D37"/>
  <c r="N80" i="1"/>
  <c r="G272"/>
  <c r="E272"/>
  <c r="N143"/>
  <c r="J143"/>
  <c r="H143"/>
  <c r="F143"/>
  <c r="M20"/>
  <c r="G20"/>
  <c r="E37" i="2"/>
  <c r="O80" i="1"/>
  <c r="E143"/>
  <c r="M208"/>
  <c r="M272"/>
  <c r="I174"/>
  <c r="E174"/>
  <c r="H309"/>
  <c r="H312" s="1"/>
  <c r="F48"/>
  <c r="O112"/>
  <c r="K112"/>
  <c r="E112"/>
  <c r="L310"/>
  <c r="L313" s="1"/>
  <c r="K309"/>
  <c r="K312" s="1"/>
  <c r="I309"/>
  <c r="I312" s="1"/>
  <c r="E309"/>
  <c r="E312" s="1"/>
  <c r="D309"/>
  <c r="D312" s="1"/>
  <c r="M309"/>
  <c r="M312" s="1"/>
  <c r="J310"/>
  <c r="J313" s="1"/>
  <c r="G112"/>
  <c r="M80"/>
  <c r="K208"/>
  <c r="I208"/>
  <c r="G208"/>
  <c r="E208"/>
  <c r="M143"/>
  <c r="G143"/>
  <c r="G308" s="1"/>
  <c r="G311" s="1"/>
  <c r="N48"/>
  <c r="H48"/>
  <c r="M310"/>
  <c r="M313" s="1"/>
  <c r="I310"/>
  <c r="I313" s="1"/>
  <c r="G310"/>
  <c r="G313" s="1"/>
  <c r="O272"/>
  <c r="K272"/>
  <c r="O20"/>
  <c r="O308" s="1"/>
  <c r="O311" s="1"/>
  <c r="I20"/>
  <c r="E20"/>
  <c r="E308" s="1"/>
  <c r="E311" s="1"/>
  <c r="F310"/>
  <c r="F313" s="1"/>
  <c r="D310"/>
  <c r="D313" s="1"/>
  <c r="K310"/>
  <c r="K313" s="1"/>
  <c r="K143"/>
  <c r="E310"/>
  <c r="E313" s="1"/>
  <c r="H308"/>
  <c r="H311" s="1"/>
  <c r="L48"/>
  <c r="L308" s="1"/>
  <c r="L311" s="1"/>
  <c r="N308"/>
  <c r="N311" s="1"/>
  <c r="F308"/>
  <c r="F311" s="1"/>
  <c r="D308"/>
  <c r="D311" s="1"/>
  <c r="J308"/>
  <c r="J311" s="1"/>
  <c r="K308"/>
  <c r="K311" s="1"/>
  <c r="M308" l="1"/>
  <c r="M311" s="1"/>
  <c r="I308"/>
  <c r="I311" s="1"/>
</calcChain>
</file>

<file path=xl/sharedStrings.xml><?xml version="1.0" encoding="utf-8"?>
<sst xmlns="http://schemas.openxmlformats.org/spreadsheetml/2006/main" count="526" uniqueCount="160">
  <si>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</si>
  <si>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</si>
  <si>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</si>
  <si>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</si>
  <si>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</si>
  <si>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</si>
  <si>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</si>
  <si>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</si>
  <si>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</si>
  <si>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</si>
  <si>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</si>
  <si>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</si>
  <si>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</si>
  <si>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</si>
  <si>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</si>
  <si>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</si>
  <si>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</si>
  <si>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</si>
  <si>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</si>
  <si>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</si>
  <si>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</si>
  <si>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</si>
  <si>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</si>
  <si>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</si>
  <si>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</si>
  <si>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</si>
  <si>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</si>
  <si>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</si>
  <si>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</si>
  <si>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</si>
  <si>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</si>
  <si>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</si>
  <si>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</si>
  <si>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</si>
  <si>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</si>
  <si>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</si>
  <si>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</si>
  <si>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</si>
  <si>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</si>
  <si>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</si>
  <si>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</si>
  <si>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</si>
  <si>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</si>
  <si>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</si>
  <si>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</si>
  <si>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</si>
  <si>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</si>
  <si>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</si>
  <si>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</si>
  <si>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</si>
  <si>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</si>
  <si>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</si>
  <si>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</si>
  <si>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</si>
  <si>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</si>
  <si>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</si>
  <si>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</si>
  <si>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</si>
  <si>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</si>
  <si>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</si>
  <si>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</si>
  <si>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</si>
  <si>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</si>
  <si>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</si>
  <si>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</si>
  <si>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</si>
  <si>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</si>
  <si>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</si>
  <si>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</si>
  <si>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</si>
  <si>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</si>
  <si>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</si>
  <si>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</si>
  <si>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</si>
  <si>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</si>
  <si>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</si>
  <si>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</si>
  <si>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</si>
  <si>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</si>
  <si>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</si>
  <si>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</si>
  <si>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</si>
  <si>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компот из смеси сухофруктов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</si>
  <si>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</si>
  <si>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</si>
  <si>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</si>
  <si>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</si>
  <si>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</si>
  <si>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</si>
  <si>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</si>
  <si>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</si>
  <si>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</si>
  <si>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</si>
  <si>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</si>
  <si>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</si>
  <si>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</si>
  <si>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</si>
  <si>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</si>
  <si>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</si>
  <si>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</si>
  <si>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</si>
  <si>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</si>
  <si>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</si>
  <si>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</si>
  <si>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</si>
  <si>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</si>
  <si>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</si>
  <si>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</si>
  <si>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</si>
  <si>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</si>
  <si>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</si>
  <si>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</si>
  <si>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</si>
  <si>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</si>
  <si>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</si>
  <si>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</si>
  <si>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</si>
  <si>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</si>
  <si>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</si>
  <si>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</si>
  <si>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</si>
  <si>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</si>
  <si>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</si>
  <si>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</si>
  <si>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</si>
  <si>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</si>
  <si>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</si>
  <si>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</si>
  <si>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оладьи </t>
  </si>
  <si>
    <t>Возрастная категория: 12-18 лет</t>
  </si>
  <si>
    <t xml:space="preserve">пюре картофельное </t>
  </si>
  <si>
    <t>котлета из кур</t>
  </si>
  <si>
    <t>запеканка картофельная с мясом</t>
  </si>
  <si>
    <t>1/2 (20)</t>
  </si>
  <si>
    <t xml:space="preserve">Ведомость контроля за рационом питания  (12 -18 лет) </t>
  </si>
  <si>
    <t>1/40.</t>
  </si>
  <si>
    <t>3/16.</t>
  </si>
  <si>
    <t>14/5.</t>
  </si>
  <si>
    <t>13/2.</t>
  </si>
  <si>
    <t>картофель, свежие овощи</t>
  </si>
  <si>
    <t>сосиска в тесте</t>
  </si>
  <si>
    <t>икра свекольная</t>
  </si>
  <si>
    <t>котлета</t>
  </si>
  <si>
    <t>икра морковная</t>
  </si>
  <si>
    <t>суп из овощей со сметаной</t>
  </si>
  <si>
    <t>чай с лимоном</t>
  </si>
  <si>
    <t>200/15/7</t>
  </si>
  <si>
    <t>200/15</t>
  </si>
  <si>
    <t>поджарка</t>
  </si>
  <si>
    <t>УТВЕРЖДАЮ:</t>
  </si>
  <si>
    <t>"              "</t>
  </si>
  <si>
    <t>20           г.</t>
  </si>
  <si>
    <t>Приказ №</t>
  </si>
  <si>
    <t>от</t>
  </si>
  <si>
    <t>"        "</t>
  </si>
  <si>
    <t>20        г.</t>
  </si>
  <si>
    <t>ПРИМЕРНОЕ МЕНЮ</t>
  </si>
  <si>
    <t>на 10 дней для обеспечения питанием обучающихся общеобразовательных школ в возрасте с 12 до 18 лет.</t>
  </si>
  <si>
    <t>Директор МБОУ "Жерновецкая средняя общеобразовательная школа" Золотухинского района Курской области</t>
  </si>
  <si>
    <t>И.А. Горлатых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</si>
</sst>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6" fillId="0" borderId="0"/>
  </cellStyleXfs>
  <cellXfs count="20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8" fillId="3" borderId="4" xfId="0" applyFont="1" applyFill="1" applyBorder="1"/>
    <xf numFmtId="0" fontId="8" fillId="3" borderId="4" xfId="0" applyNumberFormat="1" applyFont="1" applyFill="1" applyBorder="1"/>
    <xf numFmtId="0" fontId="8" fillId="6" borderId="4" xfId="0" applyFont="1" applyFill="1" applyBorder="1"/>
    <xf numFmtId="0" fontId="8" fillId="6" borderId="4" xfId="0" applyNumberFormat="1" applyFont="1" applyFill="1" applyBorder="1"/>
    <xf numFmtId="0" fontId="13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4" fillId="4" borderId="0" xfId="0" applyFont="1" applyFill="1"/>
    <xf numFmtId="0" fontId="14" fillId="4" borderId="0" xfId="0" applyNumberFormat="1" applyFont="1" applyFill="1"/>
    <xf numFmtId="0" fontId="15" fillId="4" borderId="0" xfId="0" applyNumberFormat="1" applyFont="1" applyFill="1" applyBorder="1"/>
    <xf numFmtId="0" fontId="15" fillId="4" borderId="0" xfId="0" applyNumberFormat="1" applyFont="1" applyFill="1" applyBorder="1" applyAlignment="1"/>
    <xf numFmtId="0" fontId="14" fillId="4" borderId="0" xfId="0" applyNumberFormat="1" applyFont="1" applyFill="1" applyBorder="1"/>
    <xf numFmtId="0" fontId="16" fillId="4" borderId="0" xfId="0" applyFont="1" applyFill="1"/>
    <xf numFmtId="164" fontId="5" fillId="4" borderId="4" xfId="0" applyNumberFormat="1" applyFont="1" applyFill="1" applyBorder="1"/>
    <xf numFmtId="0" fontId="17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4" fillId="4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0" fontId="1" fillId="4" borderId="0" xfId="0" applyFont="1" applyFill="1"/>
    <xf numFmtId="1" fontId="5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64" fontId="11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1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8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164" fontId="18" fillId="7" borderId="7" xfId="0" applyNumberFormat="1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/>
    </xf>
    <xf numFmtId="0" fontId="19" fillId="4" borderId="4" xfId="0" applyFont="1" applyFill="1" applyBorder="1"/>
    <xf numFmtId="0" fontId="14" fillId="4" borderId="0" xfId="0" applyFont="1" applyFill="1" applyBorder="1"/>
    <xf numFmtId="164" fontId="14" fillId="4" borderId="0" xfId="0" applyNumberFormat="1" applyFont="1" applyFill="1" applyBorder="1"/>
    <xf numFmtId="0" fontId="5" fillId="4" borderId="4" xfId="0" applyFont="1" applyFill="1" applyBorder="1"/>
    <xf numFmtId="9" fontId="11" fillId="4" borderId="4" xfId="1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/>
    <xf numFmtId="0" fontId="20" fillId="0" borderId="4" xfId="0" applyFont="1" applyBorder="1" applyAlignment="1">
      <alignment horizontal="center"/>
    </xf>
    <xf numFmtId="0" fontId="0" fillId="0" borderId="9" xfId="0" applyFont="1" applyBorder="1"/>
    <xf numFmtId="0" fontId="0" fillId="0" borderId="4" xfId="0" applyFont="1" applyBorder="1"/>
    <xf numFmtId="0" fontId="14" fillId="4" borderId="9" xfId="0" applyFont="1" applyFill="1" applyBorder="1"/>
    <xf numFmtId="0" fontId="14" fillId="3" borderId="4" xfId="0" applyFont="1" applyFill="1" applyBorder="1" applyAlignment="1">
      <alignment horizontal="center" vertical="center"/>
    </xf>
    <xf numFmtId="0" fontId="20" fillId="4" borderId="9" xfId="0" applyFont="1" applyFill="1" applyBorder="1"/>
    <xf numFmtId="0" fontId="2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0" fillId="4" borderId="9" xfId="0" applyFont="1" applyFill="1" applyBorder="1" applyAlignment="1">
      <alignment wrapText="1"/>
    </xf>
    <xf numFmtId="0" fontId="6" fillId="4" borderId="0" xfId="0" applyFont="1" applyFill="1" applyAlignment="1">
      <alignment horizontal="center"/>
    </xf>
    <xf numFmtId="9" fontId="19" fillId="4" borderId="4" xfId="0" applyNumberFormat="1" applyFont="1" applyFill="1" applyBorder="1"/>
    <xf numFmtId="164" fontId="9" fillId="7" borderId="7" xfId="0" applyNumberFormat="1" applyFont="1" applyFill="1" applyBorder="1" applyAlignment="1">
      <alignment horizontal="center" wrapText="1"/>
    </xf>
    <xf numFmtId="0" fontId="5" fillId="4" borderId="9" xfId="0" applyFont="1" applyFill="1" applyBorder="1"/>
    <xf numFmtId="9" fontId="9" fillId="4" borderId="4" xfId="0" applyNumberFormat="1" applyFont="1" applyFill="1" applyBorder="1"/>
    <xf numFmtId="17" fontId="18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0" fillId="4" borderId="9" xfId="0" applyFont="1" applyFill="1" applyBorder="1"/>
    <xf numFmtId="0" fontId="0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164" fontId="18" fillId="4" borderId="7" xfId="0" applyNumberFormat="1" applyFont="1" applyFill="1" applyBorder="1" applyAlignment="1">
      <alignment horizontal="center" wrapText="1"/>
    </xf>
    <xf numFmtId="164" fontId="9" fillId="4" borderId="7" xfId="0" applyNumberFormat="1" applyFont="1" applyFill="1" applyBorder="1" applyAlignment="1">
      <alignment horizontal="center" wrapText="1"/>
    </xf>
    <xf numFmtId="0" fontId="18" fillId="4" borderId="4" xfId="0" applyNumberFormat="1" applyFont="1" applyFill="1" applyBorder="1" applyAlignment="1">
      <alignment horizontal="center"/>
    </xf>
    <xf numFmtId="0" fontId="14" fillId="0" borderId="0" xfId="2" applyFont="1"/>
    <xf numFmtId="0" fontId="27" fillId="0" borderId="8" xfId="2" applyFont="1" applyBorder="1" applyAlignment="1"/>
    <xf numFmtId="0" fontId="27" fillId="0" borderId="15" xfId="2" applyFont="1" applyBorder="1"/>
    <xf numFmtId="0" fontId="27" fillId="0" borderId="0" xfId="2" applyFont="1"/>
    <xf numFmtId="0" fontId="27" fillId="0" borderId="0" xfId="2" applyFont="1" applyAlignment="1">
      <alignment horizontal="center" vertical="center"/>
    </xf>
    <xf numFmtId="0" fontId="27" fillId="0" borderId="8" xfId="2" applyFont="1" applyBorder="1"/>
    <xf numFmtId="0" fontId="27" fillId="0" borderId="8" xfId="2" applyFont="1" applyBorder="1" applyAlignment="1">
      <alignment horizontal="right"/>
    </xf>
    <xf numFmtId="0" fontId="14" fillId="0" borderId="0" xfId="2" applyFont="1" applyAlignment="1"/>
    <xf numFmtId="0" fontId="27" fillId="0" borderId="0" xfId="2" applyFont="1" applyAlignment="1">
      <alignment horizontal="center"/>
    </xf>
    <xf numFmtId="0" fontId="27" fillId="0" borderId="0" xfId="2" applyFont="1" applyAlignment="1">
      <alignment horizontal="center" wrapText="1"/>
    </xf>
    <xf numFmtId="0" fontId="28" fillId="0" borderId="0" xfId="2" applyFont="1" applyAlignment="1">
      <alignment horizontal="center"/>
    </xf>
    <xf numFmtId="0" fontId="29" fillId="0" borderId="0" xfId="2" applyFont="1" applyAlignment="1">
      <alignment horizontal="center" wrapText="1"/>
    </xf>
    <xf numFmtId="0" fontId="21" fillId="4" borderId="4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/>
    </xf>
    <xf numFmtId="164" fontId="11" fillId="4" borderId="8" xfId="0" applyNumberFormat="1" applyFont="1" applyFill="1" applyBorder="1" applyAlignment="1">
      <alignment horizontal="left"/>
    </xf>
    <xf numFmtId="164" fontId="14" fillId="0" borderId="4" xfId="0" applyNumberFormat="1" applyFont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/>
    </xf>
    <xf numFmtId="0" fontId="14" fillId="4" borderId="0" xfId="0" applyNumberFormat="1" applyFont="1" applyFill="1" applyBorder="1" applyAlignment="1">
      <alignment horizontal="center" wrapText="1"/>
    </xf>
    <xf numFmtId="0" fontId="17" fillId="4" borderId="0" xfId="0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center"/>
    </xf>
    <xf numFmtId="0" fontId="11" fillId="4" borderId="15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0" fillId="4" borderId="0" xfId="0" applyNumberFormat="1" applyFill="1" applyBorder="1" applyAlignment="1">
      <alignment horizontal="center"/>
    </xf>
    <xf numFmtId="0" fontId="0" fillId="4" borderId="0" xfId="0" applyNumberFormat="1" applyFill="1" applyAlignment="1">
      <alignment horizontal="center"/>
    </xf>
    <xf numFmtId="164" fontId="14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 wrapText="1"/>
    </xf>
    <xf numFmtId="0" fontId="0" fillId="7" borderId="0" xfId="0" applyNumberForma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0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12"/>
  <sheetViews>
    <sheetView tabSelected="1" view="pageLayout" zoomScale="80" zoomScalePageLayoutView="80" workbookViewId="0">
      <selection activeCell="D3" sqref="D3:E3"/>
    </sheetView>
  </sheetViews>
  <sheetFormatPr defaultColWidth="9.140625" defaultRowHeight="15"/>
  <cols>
    <col min="1" max="8" width="9.140625" style="136"/>
    <col min="9" max="9" width="5.28515625" style="136" customWidth="1"/>
    <col min="10" max="13" width="9.140625" style="136"/>
    <col min="14" max="14" width="12.5703125" style="136" customWidth="1"/>
    <col min="15" max="16384" width="9.140625" style="136"/>
  </cols>
  <sheetData>
    <row r="1" spans="3:14" ht="18.75">
      <c r="J1" s="144" t="s">
        <v>149</v>
      </c>
      <c r="K1" s="144"/>
      <c r="L1" s="144"/>
      <c r="M1" s="144"/>
      <c r="N1" s="144"/>
    </row>
    <row r="2" spans="3:14" ht="59.25" customHeight="1">
      <c r="I2" s="145" t="s">
        <v>158</v>
      </c>
      <c r="J2" s="145"/>
      <c r="K2" s="145"/>
      <c r="L2" s="145"/>
      <c r="M2" s="145"/>
      <c r="N2" s="145"/>
    </row>
    <row r="3" spans="3:14" ht="18.75">
      <c r="J3" s="137"/>
      <c r="K3" s="137"/>
      <c r="L3" s="137"/>
      <c r="M3" s="144" t="s">
        <v>159</v>
      </c>
      <c r="N3" s="144"/>
    </row>
    <row r="4" spans="3:14" ht="18.75">
      <c r="J4" s="138" t="s">
        <v>150</v>
      </c>
      <c r="K4" s="138"/>
      <c r="L4" s="138" t="s">
        <v>151</v>
      </c>
      <c r="M4" s="139"/>
      <c r="N4" s="139"/>
    </row>
    <row r="5" spans="3:14" ht="18.75">
      <c r="J5" s="139" t="s">
        <v>152</v>
      </c>
      <c r="K5" s="138"/>
      <c r="L5" s="140" t="s">
        <v>153</v>
      </c>
      <c r="M5" s="141" t="s">
        <v>154</v>
      </c>
      <c r="N5" s="142" t="s">
        <v>155</v>
      </c>
    </row>
    <row r="8" spans="3:14" ht="45" customHeight="1"/>
    <row r="9" spans="3:14" ht="58.5" customHeight="1">
      <c r="D9" s="146" t="s">
        <v>156</v>
      </c>
      <c r="E9" s="146"/>
      <c r="F9" s="146"/>
      <c r="G9" s="146"/>
      <c r="H9" s="146"/>
      <c r="I9" s="146"/>
      <c r="J9" s="146"/>
      <c r="K9" s="146"/>
    </row>
    <row r="10" spans="3:14" ht="38.25" customHeight="1"/>
    <row r="11" spans="3:14" ht="62.25" customHeight="1">
      <c r="C11" s="147" t="s">
        <v>157</v>
      </c>
      <c r="D11" s="147"/>
      <c r="E11" s="147"/>
      <c r="F11" s="147"/>
      <c r="G11" s="147"/>
      <c r="H11" s="147"/>
      <c r="I11" s="147"/>
      <c r="J11" s="147"/>
      <c r="K11" s="147"/>
      <c r="L11" s="147"/>
    </row>
    <row r="12" spans="3:14"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</sheetData>
  <mergeCells count="5">
    <mergeCell ref="J1:N1"/>
    <mergeCell ref="I2:N2"/>
    <mergeCell ref="M3:N3"/>
    <mergeCell ref="D9:K9"/>
    <mergeCell ref="C11:L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78"/>
  <sheetViews>
    <sheetView view="pageLayout" topLeftCell="A225" workbookViewId="0">
      <selection activeCell="E318" sqref="E318"/>
    </sheetView>
  </sheetViews>
  <sheetFormatPr defaultRowHeight="15"/>
  <cols>
    <col min="1" max="1" width="7.42578125" style="62" customWidth="1"/>
    <col min="2" max="2" width="29.8554687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>
      <c r="A1" s="170" t="s">
        <v>129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29">
      <c r="A2" s="171" t="s">
        <v>26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29" ht="45" customHeight="1">
      <c r="A3" s="169" t="s">
        <v>65</v>
      </c>
      <c r="B3" s="168" t="s">
        <v>66</v>
      </c>
      <c r="C3" s="168" t="s">
        <v>67</v>
      </c>
      <c r="D3" s="169" t="s">
        <v>46</v>
      </c>
      <c r="E3" s="169"/>
      <c r="F3" s="169"/>
      <c r="G3" s="168" t="s">
        <v>72</v>
      </c>
      <c r="H3" s="169" t="s">
        <v>68</v>
      </c>
      <c r="I3" s="169"/>
      <c r="J3" s="169"/>
      <c r="K3" s="169"/>
      <c r="L3" s="169" t="s">
        <v>69</v>
      </c>
      <c r="M3" s="169"/>
      <c r="N3" s="169"/>
      <c r="O3" s="169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>
      <c r="A4" s="169"/>
      <c r="B4" s="168"/>
      <c r="C4" s="168"/>
      <c r="D4" s="37" t="s">
        <v>47</v>
      </c>
      <c r="E4" s="37" t="s">
        <v>48</v>
      </c>
      <c r="F4" s="37" t="s">
        <v>49</v>
      </c>
      <c r="G4" s="168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>
      <c r="A5" s="61"/>
      <c r="B5" s="180" t="s">
        <v>10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2"/>
      <c r="P5" s="9"/>
      <c r="Q5" s="10"/>
      <c r="R5" s="40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47"/>
    </row>
    <row r="6" spans="1:29" s="8" customFormat="1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1"/>
      <c r="T6" s="101"/>
      <c r="U6" s="101"/>
      <c r="V6" s="101"/>
      <c r="W6" s="44"/>
      <c r="X6" s="44"/>
      <c r="Y6" s="101"/>
      <c r="Z6" s="101"/>
      <c r="AA6" s="101"/>
      <c r="AB6" s="42"/>
      <c r="AC6" s="42"/>
    </row>
    <row r="7" spans="1:29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44"/>
    </row>
    <row r="8" spans="1:29">
      <c r="A8" s="38">
        <v>1167</v>
      </c>
      <c r="B8" s="46" t="s">
        <v>7</v>
      </c>
      <c r="C8" s="123" t="s">
        <v>147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R8" s="9"/>
      <c r="S8" s="183"/>
      <c r="T8" s="177"/>
      <c r="U8" s="177"/>
      <c r="V8" s="177"/>
      <c r="W8" s="177"/>
      <c r="X8" s="177"/>
      <c r="Y8" s="177"/>
      <c r="Z8" s="177"/>
      <c r="AA8" s="177"/>
      <c r="AB8" s="178"/>
      <c r="AC8" s="48"/>
    </row>
    <row r="9" spans="1:29" ht="15" customHeight="1">
      <c r="A9" s="38"/>
      <c r="B9" s="46" t="s">
        <v>8</v>
      </c>
      <c r="C9" s="49">
        <v>100</v>
      </c>
      <c r="D9" s="54">
        <v>7.6</v>
      </c>
      <c r="E9" s="54">
        <v>0.8</v>
      </c>
      <c r="F9" s="54">
        <v>46.7</v>
      </c>
      <c r="G9" s="54">
        <v>212.5</v>
      </c>
      <c r="H9" s="54">
        <v>0</v>
      </c>
      <c r="I9" s="54">
        <v>0.12</v>
      </c>
      <c r="J9" s="54">
        <v>0</v>
      </c>
      <c r="K9" s="54">
        <v>0</v>
      </c>
      <c r="L9" s="54">
        <v>20</v>
      </c>
      <c r="M9" s="54">
        <v>28</v>
      </c>
      <c r="N9" s="54">
        <v>68.7</v>
      </c>
      <c r="O9" s="54">
        <v>1.25</v>
      </c>
      <c r="P9" s="9"/>
      <c r="Q9" s="10"/>
      <c r="R9" s="40"/>
      <c r="S9" s="183"/>
      <c r="T9" s="177"/>
      <c r="U9" s="177"/>
      <c r="V9" s="177"/>
      <c r="W9" s="177"/>
      <c r="X9" s="177"/>
      <c r="Y9" s="177"/>
      <c r="Z9" s="177"/>
      <c r="AA9" s="177"/>
      <c r="AB9" s="178"/>
      <c r="AC9" s="40"/>
    </row>
    <row r="10" spans="1:29" s="8" customFormat="1">
      <c r="A10" s="38"/>
      <c r="B10" s="46" t="s">
        <v>12</v>
      </c>
      <c r="C10" s="54"/>
      <c r="D10" s="54">
        <f t="shared" ref="D10:O10" si="0">SUM(D6:D9)</f>
        <v>15.2</v>
      </c>
      <c r="E10" s="54">
        <f t="shared" si="0"/>
        <v>8.9500000000000011</v>
      </c>
      <c r="F10" s="54">
        <f t="shared" si="0"/>
        <v>93.550000000000011</v>
      </c>
      <c r="G10" s="54">
        <f t="shared" si="0"/>
        <v>496.4</v>
      </c>
      <c r="H10" s="54">
        <f t="shared" si="0"/>
        <v>0.12</v>
      </c>
      <c r="I10" s="54">
        <f t="shared" si="0"/>
        <v>0.24</v>
      </c>
      <c r="J10" s="54">
        <f t="shared" si="0"/>
        <v>1.35</v>
      </c>
      <c r="K10" s="54">
        <f t="shared" si="0"/>
        <v>0.2</v>
      </c>
      <c r="L10" s="54">
        <f t="shared" si="0"/>
        <v>274.87</v>
      </c>
      <c r="M10" s="54">
        <f t="shared" si="0"/>
        <v>73.009999999999991</v>
      </c>
      <c r="N10" s="54">
        <f t="shared" si="0"/>
        <v>298.2</v>
      </c>
      <c r="O10" s="54">
        <f t="shared" si="0"/>
        <v>2.17</v>
      </c>
      <c r="P10" s="9"/>
      <c r="Q10" s="10"/>
      <c r="R10" s="10"/>
      <c r="S10" s="101"/>
      <c r="T10" s="102"/>
      <c r="U10" s="102"/>
      <c r="V10" s="102"/>
      <c r="W10" s="102"/>
      <c r="X10" s="102"/>
      <c r="Y10" s="102"/>
      <c r="Z10" s="102"/>
      <c r="AA10" s="102"/>
      <c r="AB10" s="56"/>
      <c r="AC10" s="10"/>
    </row>
    <row r="11" spans="1:29" s="2" customFormat="1">
      <c r="A11" s="38"/>
      <c r="B11" s="174" t="s">
        <v>15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6"/>
      <c r="P11" s="11"/>
      <c r="Q11" s="11"/>
      <c r="R11" s="40"/>
      <c r="S11" s="101"/>
      <c r="T11" s="102"/>
      <c r="U11" s="102"/>
      <c r="V11" s="102"/>
      <c r="W11" s="102"/>
      <c r="X11" s="102"/>
      <c r="Y11" s="102"/>
      <c r="Z11" s="102"/>
      <c r="AA11" s="102"/>
      <c r="AB11" s="56"/>
      <c r="AC11" s="40"/>
    </row>
    <row r="12" spans="1:29">
      <c r="A12" s="38">
        <v>91</v>
      </c>
      <c r="B12" s="103" t="s">
        <v>19</v>
      </c>
      <c r="C12" s="38">
        <v>100</v>
      </c>
      <c r="D12" s="54">
        <v>1.5</v>
      </c>
      <c r="E12" s="54">
        <v>4.5999999999999996</v>
      </c>
      <c r="F12" s="54">
        <v>4.3</v>
      </c>
      <c r="G12" s="54">
        <v>65.8</v>
      </c>
      <c r="H12" s="54">
        <v>0.01</v>
      </c>
      <c r="I12" s="54">
        <v>0</v>
      </c>
      <c r="J12" s="54">
        <v>34.71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>
      <c r="A14" s="38">
        <v>862</v>
      </c>
      <c r="B14" s="103" t="s">
        <v>131</v>
      </c>
      <c r="C14" s="38">
        <v>100</v>
      </c>
      <c r="D14" s="54">
        <v>16.399999999999999</v>
      </c>
      <c r="E14" s="54">
        <v>9.36</v>
      </c>
      <c r="F14" s="54">
        <v>12.8</v>
      </c>
      <c r="G14" s="54">
        <v>201.6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>
      <c r="A15" s="38">
        <v>903</v>
      </c>
      <c r="B15" s="103" t="s">
        <v>87</v>
      </c>
      <c r="C15" s="38">
        <v>180</v>
      </c>
      <c r="D15" s="54">
        <v>3.2</v>
      </c>
      <c r="E15" s="54">
        <v>5.6</v>
      </c>
      <c r="F15" s="54">
        <v>21</v>
      </c>
      <c r="G15" s="54">
        <v>148</v>
      </c>
      <c r="H15" s="54">
        <v>9.8000000000000004E-2</v>
      </c>
      <c r="I15" s="54">
        <v>0.73</v>
      </c>
      <c r="J15" s="54">
        <v>39.6</v>
      </c>
      <c r="K15" s="54">
        <v>0.61</v>
      </c>
      <c r="L15" s="54">
        <v>101.18</v>
      </c>
      <c r="M15" s="54">
        <v>51.84</v>
      </c>
      <c r="N15" s="54">
        <v>242.3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>
      <c r="A16" s="38"/>
      <c r="B16" s="46" t="s">
        <v>84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>
      <c r="A17" s="38" t="s">
        <v>85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9"/>
      <c r="Q17" s="10"/>
      <c r="R17" s="40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40"/>
    </row>
    <row r="18" spans="1:29">
      <c r="A18" s="38"/>
      <c r="B18" s="46" t="s">
        <v>21</v>
      </c>
      <c r="C18" s="49">
        <v>60</v>
      </c>
      <c r="D18" s="54">
        <v>4.2</v>
      </c>
      <c r="E18" s="54">
        <v>0.75</v>
      </c>
      <c r="F18" s="54">
        <v>21.9</v>
      </c>
      <c r="G18" s="54">
        <v>106.5</v>
      </c>
      <c r="H18" s="54">
        <v>0</v>
      </c>
      <c r="I18" s="54">
        <v>0.15</v>
      </c>
      <c r="J18" s="54">
        <v>0</v>
      </c>
      <c r="K18" s="54">
        <v>7.0000000000000001E-3</v>
      </c>
      <c r="L18" s="54">
        <v>22</v>
      </c>
      <c r="M18" s="54">
        <v>19.899999999999999</v>
      </c>
      <c r="N18" s="54">
        <v>91.35</v>
      </c>
      <c r="O18" s="54">
        <v>2.1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>
      <c r="A19" s="38"/>
      <c r="B19" s="46" t="s">
        <v>12</v>
      </c>
      <c r="C19" s="49"/>
      <c r="D19" s="54">
        <f t="shared" ref="D19:O19" si="1">SUM(D12:D18)</f>
        <v>40.700000000000003</v>
      </c>
      <c r="E19" s="54">
        <f t="shared" si="1"/>
        <v>38.459999999999994</v>
      </c>
      <c r="F19" s="54">
        <f t="shared" si="1"/>
        <v>171.3</v>
      </c>
      <c r="G19" s="54">
        <f t="shared" si="1"/>
        <v>1158.4000000000001</v>
      </c>
      <c r="H19" s="54">
        <f t="shared" si="1"/>
        <v>0.29600000000000004</v>
      </c>
      <c r="I19" s="54">
        <f t="shared" si="1"/>
        <v>1.7799999999999998</v>
      </c>
      <c r="J19" s="54">
        <f t="shared" si="1"/>
        <v>169.22</v>
      </c>
      <c r="K19" s="54">
        <f t="shared" si="1"/>
        <v>7.1369999999999996</v>
      </c>
      <c r="L19" s="54">
        <f t="shared" si="1"/>
        <v>402.62</v>
      </c>
      <c r="M19" s="54">
        <f t="shared" si="1"/>
        <v>156.79000000000002</v>
      </c>
      <c r="N19" s="54">
        <f t="shared" si="1"/>
        <v>950.71</v>
      </c>
      <c r="O19" s="54">
        <f t="shared" si="1"/>
        <v>12.700000000000001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38"/>
      <c r="B20" s="89" t="s">
        <v>99</v>
      </c>
      <c r="C20" s="90"/>
      <c r="D20" s="91">
        <f t="shared" ref="D20:O20" si="2">D10+D19</f>
        <v>55.900000000000006</v>
      </c>
      <c r="E20" s="91">
        <f t="shared" si="2"/>
        <v>47.41</v>
      </c>
      <c r="F20" s="91">
        <f t="shared" si="2"/>
        <v>264.85000000000002</v>
      </c>
      <c r="G20" s="91">
        <f t="shared" si="2"/>
        <v>1654.8000000000002</v>
      </c>
      <c r="H20" s="91">
        <f t="shared" si="2"/>
        <v>0.41600000000000004</v>
      </c>
      <c r="I20" s="91">
        <f t="shared" si="2"/>
        <v>2.0199999999999996</v>
      </c>
      <c r="J20" s="91">
        <f t="shared" si="2"/>
        <v>170.57</v>
      </c>
      <c r="K20" s="91">
        <f t="shared" si="2"/>
        <v>7.3369999999999997</v>
      </c>
      <c r="L20" s="91">
        <f t="shared" si="2"/>
        <v>677.49</v>
      </c>
      <c r="M20" s="91">
        <f t="shared" si="2"/>
        <v>229.8</v>
      </c>
      <c r="N20" s="91">
        <f t="shared" si="2"/>
        <v>1248.9100000000001</v>
      </c>
      <c r="O20" s="91">
        <f t="shared" si="2"/>
        <v>14.870000000000001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66"/>
      <c r="B21" s="56"/>
      <c r="C21" s="74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66"/>
      <c r="B22" s="56"/>
      <c r="C22" s="74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66"/>
      <c r="B23" s="56"/>
      <c r="C23" s="74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66"/>
      <c r="B24" s="56"/>
      <c r="C24" s="74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66"/>
      <c r="B25" s="56"/>
      <c r="C25" s="74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66"/>
      <c r="B26" s="56"/>
      <c r="C26" s="74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66"/>
      <c r="B27" s="56"/>
      <c r="C27" s="7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66"/>
      <c r="B28" s="56"/>
      <c r="C28" s="74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66"/>
      <c r="B29" s="56"/>
      <c r="C29" s="74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85"/>
      <c r="V30" s="185"/>
      <c r="W30" s="185"/>
      <c r="X30" s="185"/>
      <c r="Y30" s="185"/>
      <c r="Z30" s="35"/>
      <c r="AA30" s="35"/>
      <c r="AB30" s="35"/>
    </row>
    <row r="31" spans="1:29" ht="30" customHeight="1">
      <c r="A31" s="172" t="s">
        <v>27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</row>
    <row r="32" spans="1:29">
      <c r="A32" s="169" t="s">
        <v>65</v>
      </c>
      <c r="B32" s="187" t="s">
        <v>66</v>
      </c>
      <c r="C32" s="187" t="s">
        <v>67</v>
      </c>
      <c r="D32" s="186" t="s">
        <v>46</v>
      </c>
      <c r="E32" s="186"/>
      <c r="F32" s="186"/>
      <c r="G32" s="187" t="s">
        <v>72</v>
      </c>
      <c r="H32" s="186" t="s">
        <v>68</v>
      </c>
      <c r="I32" s="186"/>
      <c r="J32" s="186"/>
      <c r="K32" s="186"/>
      <c r="L32" s="186" t="s">
        <v>69</v>
      </c>
      <c r="M32" s="186"/>
      <c r="N32" s="186"/>
      <c r="O32" s="186"/>
    </row>
    <row r="33" spans="1:31" s="3" customFormat="1">
      <c r="A33" s="169"/>
      <c r="B33" s="187"/>
      <c r="C33" s="187"/>
      <c r="D33" s="52" t="s">
        <v>47</v>
      </c>
      <c r="E33" s="52" t="s">
        <v>48</v>
      </c>
      <c r="F33" s="52" t="s">
        <v>49</v>
      </c>
      <c r="G33" s="187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>
      <c r="A34" s="63"/>
      <c r="B34" s="174" t="s">
        <v>10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6"/>
      <c r="T34" s="2"/>
      <c r="U34" s="2"/>
      <c r="V34" s="2"/>
      <c r="W34" s="2"/>
      <c r="X34" s="2"/>
      <c r="Y34" s="2"/>
      <c r="Z34" s="2"/>
      <c r="AA34" s="2"/>
      <c r="AB34" s="2"/>
    </row>
    <row r="35" spans="1:31">
      <c r="A35" s="38">
        <v>617</v>
      </c>
      <c r="B35" s="46" t="s">
        <v>83</v>
      </c>
      <c r="C35" s="49">
        <v>200</v>
      </c>
      <c r="D35" s="54">
        <v>27.8</v>
      </c>
      <c r="E35" s="54">
        <v>19</v>
      </c>
      <c r="F35" s="54">
        <v>42.2</v>
      </c>
      <c r="G35" s="54">
        <v>450.6</v>
      </c>
      <c r="H35" s="54">
        <v>7.0000000000000001E-3</v>
      </c>
      <c r="I35" s="54">
        <v>0.09</v>
      </c>
      <c r="J35" s="54">
        <v>0.5</v>
      </c>
      <c r="K35" s="54">
        <v>0.4</v>
      </c>
      <c r="L35" s="54">
        <v>386.5</v>
      </c>
      <c r="M35" s="54">
        <v>40.1</v>
      </c>
      <c r="N35" s="54">
        <v>402.1</v>
      </c>
      <c r="O35" s="54">
        <v>1.7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>
      <c r="A36" s="38">
        <v>1059</v>
      </c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>
      <c r="A38" s="38"/>
      <c r="B38" s="46" t="s">
        <v>12</v>
      </c>
      <c r="C38" s="49"/>
      <c r="D38" s="54">
        <f t="shared" ref="D38:O38" si="3">SUM(D35:D37)</f>
        <v>32.4</v>
      </c>
      <c r="E38" s="54">
        <f t="shared" si="3"/>
        <v>23.8</v>
      </c>
      <c r="F38" s="54">
        <f t="shared" si="3"/>
        <v>87.600000000000009</v>
      </c>
      <c r="G38" s="54">
        <f t="shared" si="3"/>
        <v>692.6</v>
      </c>
      <c r="H38" s="54">
        <f t="shared" si="3"/>
        <v>0.17699999999999999</v>
      </c>
      <c r="I38" s="54">
        <f t="shared" si="3"/>
        <v>0.18</v>
      </c>
      <c r="J38" s="54">
        <f t="shared" si="3"/>
        <v>42.72</v>
      </c>
      <c r="K38" s="54">
        <f t="shared" si="3"/>
        <v>0.45</v>
      </c>
      <c r="L38" s="54">
        <f t="shared" si="3"/>
        <v>456.42</v>
      </c>
      <c r="M38" s="54">
        <f t="shared" si="3"/>
        <v>40.800000000000004</v>
      </c>
      <c r="N38" s="54">
        <f t="shared" si="3"/>
        <v>414.1</v>
      </c>
      <c r="O38" s="54">
        <f t="shared" si="3"/>
        <v>2.2999999999999998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>
      <c r="A39" s="63"/>
      <c r="B39" s="174" t="s">
        <v>15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6"/>
      <c r="S39" s="2"/>
    </row>
    <row r="40" spans="1:31">
      <c r="A40" s="38">
        <v>51</v>
      </c>
      <c r="B40" s="103" t="s">
        <v>61</v>
      </c>
      <c r="C40" s="38">
        <v>100</v>
      </c>
      <c r="D40" s="54">
        <v>1.44</v>
      </c>
      <c r="E40" s="54">
        <v>6.3</v>
      </c>
      <c r="F40" s="54">
        <v>6.12</v>
      </c>
      <c r="G40" s="54">
        <v>88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>
      <c r="A41" s="38">
        <v>274</v>
      </c>
      <c r="B41" s="46" t="s">
        <v>86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>
      <c r="A42" s="38">
        <v>779</v>
      </c>
      <c r="B42" s="103" t="s">
        <v>28</v>
      </c>
      <c r="C42" s="38">
        <v>250</v>
      </c>
      <c r="D42" s="54">
        <v>21.6</v>
      </c>
      <c r="E42" s="54">
        <v>11.7</v>
      </c>
      <c r="F42" s="54">
        <v>38</v>
      </c>
      <c r="G42" s="54">
        <v>343</v>
      </c>
      <c r="H42" s="54">
        <v>0</v>
      </c>
      <c r="I42" s="54">
        <v>0.24</v>
      </c>
      <c r="J42" s="54">
        <v>26.5</v>
      </c>
      <c r="K42" s="54">
        <v>0</v>
      </c>
      <c r="L42" s="54">
        <v>109.1</v>
      </c>
      <c r="M42" s="54">
        <v>3.6999999999999998E-2</v>
      </c>
      <c r="N42" s="54">
        <v>2.4E-2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9" customFormat="1">
      <c r="A43" s="38">
        <v>1168</v>
      </c>
      <c r="B43" s="46" t="s">
        <v>145</v>
      </c>
      <c r="C43" s="49" t="s">
        <v>146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7"/>
      <c r="Q43" s="78"/>
      <c r="R43" s="78"/>
      <c r="S43" s="48"/>
      <c r="T43" s="48"/>
      <c r="U43" s="184"/>
      <c r="V43" s="184"/>
      <c r="W43" s="184"/>
      <c r="X43" s="184"/>
      <c r="Y43" s="184"/>
      <c r="Z43" s="35"/>
      <c r="AA43" s="35"/>
      <c r="AB43" s="35"/>
      <c r="AC43" s="78"/>
      <c r="AD43" s="78"/>
      <c r="AE43" s="78"/>
    </row>
    <row r="44" spans="1:31" s="79" customFormat="1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P44" s="77"/>
      <c r="Q44" s="78"/>
      <c r="R44" s="78"/>
      <c r="S44" s="48"/>
      <c r="T44" s="48"/>
      <c r="U44" s="125"/>
      <c r="V44" s="125"/>
      <c r="W44" s="125"/>
      <c r="X44" s="125"/>
      <c r="Y44" s="125"/>
      <c r="Z44" s="35"/>
      <c r="AA44" s="35"/>
      <c r="AB44" s="35"/>
      <c r="AC44" s="78"/>
      <c r="AD44" s="78"/>
      <c r="AE44" s="78"/>
    </row>
    <row r="45" spans="1:31" s="79" customFormat="1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P45" s="77"/>
      <c r="Q45" s="78"/>
      <c r="R45" s="78"/>
      <c r="S45" s="48"/>
      <c r="T45" s="48"/>
      <c r="U45" s="125"/>
      <c r="V45" s="125"/>
      <c r="W45" s="125"/>
      <c r="X45" s="125"/>
      <c r="Y45" s="125"/>
      <c r="Z45" s="35"/>
      <c r="AA45" s="35"/>
      <c r="AB45" s="35"/>
      <c r="AC45" s="78"/>
      <c r="AD45" s="78"/>
      <c r="AE45" s="78"/>
    </row>
    <row r="46" spans="1:31" s="80" customFormat="1">
      <c r="A46" s="38"/>
      <c r="B46" s="46" t="s">
        <v>21</v>
      </c>
      <c r="C46" s="49">
        <v>60</v>
      </c>
      <c r="D46" s="54">
        <v>4.2</v>
      </c>
      <c r="E46" s="54">
        <v>0.75</v>
      </c>
      <c r="F46" s="54">
        <v>21.9</v>
      </c>
      <c r="G46" s="54">
        <v>106.5</v>
      </c>
      <c r="H46" s="54">
        <v>0</v>
      </c>
      <c r="I46" s="54">
        <v>0.15</v>
      </c>
      <c r="J46" s="54">
        <v>0</v>
      </c>
      <c r="K46" s="54">
        <v>7.0000000000000001E-3</v>
      </c>
      <c r="L46" s="54">
        <v>22</v>
      </c>
      <c r="M46" s="54">
        <v>19.899999999999999</v>
      </c>
      <c r="N46" s="54">
        <v>91.35</v>
      </c>
      <c r="O46" s="54">
        <v>2.1</v>
      </c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1:31" s="81" customFormat="1">
      <c r="A47" s="38"/>
      <c r="B47" s="46" t="s">
        <v>12</v>
      </c>
      <c r="C47" s="54"/>
      <c r="D47" s="54">
        <f t="shared" ref="D47:O47" si="4">SUM(D40:D46)</f>
        <v>37.430000000000007</v>
      </c>
      <c r="E47" s="54">
        <f t="shared" si="4"/>
        <v>28.84</v>
      </c>
      <c r="F47" s="54">
        <f t="shared" si="4"/>
        <v>106.94</v>
      </c>
      <c r="G47" s="54">
        <f t="shared" si="4"/>
        <v>823.8</v>
      </c>
      <c r="H47" s="54">
        <f t="shared" si="4"/>
        <v>0.31000000000000005</v>
      </c>
      <c r="I47" s="54">
        <f t="shared" si="4"/>
        <v>3.77</v>
      </c>
      <c r="J47" s="54">
        <f t="shared" si="4"/>
        <v>63.870000000000005</v>
      </c>
      <c r="K47" s="54">
        <f t="shared" si="4"/>
        <v>5.1269999999999989</v>
      </c>
      <c r="L47" s="54">
        <f t="shared" si="4"/>
        <v>492.11</v>
      </c>
      <c r="M47" s="54">
        <f t="shared" si="4"/>
        <v>108.33699999999999</v>
      </c>
      <c r="N47" s="54">
        <f t="shared" si="4"/>
        <v>563.774</v>
      </c>
      <c r="O47" s="54">
        <f t="shared" si="4"/>
        <v>13.489999999999998</v>
      </c>
      <c r="S47" s="78"/>
      <c r="T47" s="78"/>
      <c r="U47" s="78"/>
      <c r="V47" s="78"/>
      <c r="W47" s="78"/>
      <c r="X47" s="78"/>
      <c r="Y47" s="78"/>
      <c r="Z47" s="78"/>
      <c r="AA47" s="78"/>
      <c r="AB47" s="78"/>
    </row>
    <row r="48" spans="1:31" s="79" customFormat="1">
      <c r="A48" s="38"/>
      <c r="B48" s="89" t="s">
        <v>99</v>
      </c>
      <c r="C48" s="90"/>
      <c r="D48" s="91">
        <f>D38+D47</f>
        <v>69.830000000000013</v>
      </c>
      <c r="E48" s="91">
        <f t="shared" ref="E48:O48" si="5">E38+E47</f>
        <v>52.64</v>
      </c>
      <c r="F48" s="91">
        <f t="shared" si="5"/>
        <v>194.54000000000002</v>
      </c>
      <c r="G48" s="91">
        <f t="shared" si="5"/>
        <v>1516.4</v>
      </c>
      <c r="H48" s="91">
        <f t="shared" si="5"/>
        <v>0.48700000000000004</v>
      </c>
      <c r="I48" s="91">
        <f t="shared" si="5"/>
        <v>3.95</v>
      </c>
      <c r="J48" s="91">
        <f t="shared" si="5"/>
        <v>106.59</v>
      </c>
      <c r="K48" s="91">
        <f t="shared" si="5"/>
        <v>5.5769999999999991</v>
      </c>
      <c r="L48" s="91">
        <f t="shared" si="5"/>
        <v>948.53</v>
      </c>
      <c r="M48" s="91">
        <f t="shared" si="5"/>
        <v>149.137</v>
      </c>
      <c r="N48" s="91">
        <f t="shared" si="5"/>
        <v>977.87400000000002</v>
      </c>
      <c r="O48" s="91">
        <f t="shared" si="5"/>
        <v>15.79</v>
      </c>
      <c r="P48" s="77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1:31" s="79" customFormat="1">
      <c r="A49" s="66"/>
      <c r="B49" s="56"/>
      <c r="C49" s="7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7"/>
      <c r="Q49" s="78"/>
      <c r="R49" s="78"/>
      <c r="S49" s="78"/>
      <c r="T49" s="80"/>
      <c r="U49" s="80"/>
      <c r="V49" s="80"/>
      <c r="W49" s="80"/>
      <c r="X49" s="80"/>
      <c r="Y49" s="80"/>
      <c r="Z49" s="80"/>
      <c r="AA49" s="80"/>
      <c r="AB49" s="80"/>
      <c r="AC49" s="78"/>
      <c r="AD49" s="78"/>
      <c r="AE49" s="78"/>
    </row>
    <row r="50" spans="1:31" s="79" customFormat="1">
      <c r="A50" s="66"/>
      <c r="B50" s="56"/>
      <c r="C50" s="7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82"/>
      <c r="Q50" s="48"/>
      <c r="R50" s="82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35"/>
      <c r="AD50" s="78"/>
      <c r="AE50" s="78"/>
    </row>
    <row r="51" spans="1:31" s="79" customFormat="1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7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</row>
    <row r="52" spans="1:31" s="79" customFormat="1">
      <c r="A52" s="75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77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</row>
    <row r="53" spans="1:31" s="79" customFormat="1">
      <c r="A53" s="66"/>
      <c r="B53" s="56"/>
      <c r="C53" s="7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77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</row>
    <row r="54" spans="1:31" s="79" customFormat="1">
      <c r="A54" s="66"/>
      <c r="B54" s="56"/>
      <c r="C54" s="7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7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</row>
    <row r="55" spans="1:31" s="80" customFormat="1">
      <c r="A55" s="66"/>
      <c r="B55" s="56"/>
      <c r="C55" s="7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S55" s="78"/>
      <c r="T55" s="78"/>
      <c r="U55" s="78"/>
      <c r="V55" s="78"/>
      <c r="W55" s="78"/>
      <c r="X55" s="78"/>
      <c r="Y55" s="78"/>
      <c r="Z55" s="78"/>
      <c r="AA55" s="78"/>
      <c r="AB55" s="78"/>
    </row>
    <row r="56" spans="1:31" s="79" customFormat="1">
      <c r="A56" s="66"/>
      <c r="B56" s="56"/>
      <c r="C56" s="7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7"/>
      <c r="Q56" s="78"/>
      <c r="R56" s="78"/>
      <c r="S56" s="78"/>
      <c r="T56" s="81"/>
      <c r="U56" s="81"/>
      <c r="V56" s="81"/>
      <c r="W56" s="81"/>
      <c r="X56" s="81"/>
      <c r="Y56" s="81"/>
      <c r="Z56" s="81"/>
      <c r="AA56" s="81"/>
      <c r="AB56" s="81"/>
      <c r="AC56" s="78"/>
      <c r="AD56" s="78"/>
      <c r="AE56" s="78"/>
    </row>
    <row r="57" spans="1:31" s="79" customFormat="1">
      <c r="A57" s="66"/>
      <c r="B57" s="56"/>
      <c r="C57" s="74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7"/>
      <c r="Q57" s="78"/>
      <c r="R57" s="78"/>
      <c r="S57" s="78"/>
      <c r="T57" s="81"/>
      <c r="U57" s="81"/>
      <c r="V57" s="81"/>
      <c r="W57" s="81"/>
      <c r="X57" s="81"/>
      <c r="Y57" s="81"/>
      <c r="Z57" s="81"/>
      <c r="AA57" s="81"/>
      <c r="AB57" s="81"/>
      <c r="AC57" s="78"/>
      <c r="AD57" s="78"/>
      <c r="AE57" s="78"/>
    </row>
    <row r="58" spans="1:31" s="79" customFormat="1">
      <c r="A58" s="66"/>
      <c r="B58" s="56"/>
      <c r="C58" s="74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7"/>
      <c r="Q58" s="78"/>
      <c r="R58" s="78"/>
      <c r="S58" s="83"/>
      <c r="T58" s="84"/>
      <c r="U58" s="84"/>
      <c r="V58" s="84"/>
      <c r="W58" s="84"/>
      <c r="X58" s="84"/>
      <c r="Y58" s="84"/>
      <c r="Z58" s="84"/>
      <c r="AA58" s="84"/>
      <c r="AB58" s="84"/>
      <c r="AC58" s="78"/>
      <c r="AD58" s="78"/>
      <c r="AE58" s="78"/>
    </row>
    <row r="59" spans="1:31" s="79" customFormat="1">
      <c r="A59" s="66"/>
      <c r="B59" s="56"/>
      <c r="C59" s="74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77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</row>
    <row r="60" spans="1:31" ht="30" customHeight="1">
      <c r="A60" s="66"/>
      <c r="B60" s="56"/>
      <c r="C60" s="7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S60" s="10"/>
      <c r="T60" s="10"/>
      <c r="U60" s="185" t="s">
        <v>45</v>
      </c>
      <c r="V60" s="185"/>
      <c r="W60" s="185"/>
      <c r="X60" s="185"/>
      <c r="Y60" s="185"/>
      <c r="Z60" s="35"/>
      <c r="AA60" s="35"/>
      <c r="AB60" s="35"/>
    </row>
    <row r="61" spans="1:31" s="10" customFormat="1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T61" s="73"/>
      <c r="U61" s="73"/>
      <c r="V61" s="73"/>
      <c r="W61" s="73"/>
      <c r="X61" s="73"/>
      <c r="Y61" s="73"/>
      <c r="Z61" s="73"/>
      <c r="AA61" s="73"/>
      <c r="AB61" s="73"/>
    </row>
    <row r="62" spans="1:31">
      <c r="A62" s="172" t="s">
        <v>29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S62" s="2"/>
    </row>
    <row r="63" spans="1:31">
      <c r="A63" s="169" t="s">
        <v>65</v>
      </c>
      <c r="B63" s="173" t="s">
        <v>66</v>
      </c>
      <c r="C63" s="173" t="s">
        <v>67</v>
      </c>
      <c r="D63" s="153" t="s">
        <v>46</v>
      </c>
      <c r="E63" s="153"/>
      <c r="F63" s="153"/>
      <c r="G63" s="173" t="s">
        <v>72</v>
      </c>
      <c r="H63" s="153" t="s">
        <v>68</v>
      </c>
      <c r="I63" s="153"/>
      <c r="J63" s="153"/>
      <c r="K63" s="153"/>
      <c r="L63" s="153" t="s">
        <v>69</v>
      </c>
      <c r="M63" s="153"/>
      <c r="N63" s="153"/>
      <c r="O63" s="153"/>
      <c r="P63" s="9"/>
      <c r="Q63" s="10"/>
      <c r="R63" s="9"/>
      <c r="S63" s="3"/>
      <c r="AC63" s="35"/>
    </row>
    <row r="64" spans="1:31">
      <c r="A64" s="169"/>
      <c r="B64" s="173"/>
      <c r="C64" s="173"/>
      <c r="D64" s="53" t="s">
        <v>47</v>
      </c>
      <c r="E64" s="53" t="s">
        <v>48</v>
      </c>
      <c r="F64" s="53" t="s">
        <v>49</v>
      </c>
      <c r="G64" s="173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</row>
    <row r="65" spans="1:31" s="2" customFormat="1">
      <c r="A65" s="63"/>
      <c r="B65" s="174" t="s">
        <v>10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6"/>
      <c r="S65" s="1"/>
    </row>
    <row r="66" spans="1:31" s="3" customFormat="1">
      <c r="A66" s="38">
        <v>586</v>
      </c>
      <c r="B66" s="46" t="s">
        <v>30</v>
      </c>
      <c r="C66" s="49">
        <v>200</v>
      </c>
      <c r="D66" s="54">
        <v>14.1</v>
      </c>
      <c r="E66" s="54">
        <v>22.6</v>
      </c>
      <c r="F66" s="54">
        <v>2.8</v>
      </c>
      <c r="G66" s="54">
        <v>270.60000000000002</v>
      </c>
      <c r="H66" s="54">
        <v>0.3</v>
      </c>
      <c r="I66" s="54">
        <v>0.06</v>
      </c>
      <c r="J66" s="54">
        <v>2.5</v>
      </c>
      <c r="K66" s="54">
        <v>1.4999999999999999E-2</v>
      </c>
      <c r="L66" s="54">
        <v>201.6</v>
      </c>
      <c r="M66" s="54">
        <v>8.9</v>
      </c>
      <c r="N66" s="54">
        <v>80.599999999999994</v>
      </c>
      <c r="O66" s="54">
        <v>0.6</v>
      </c>
      <c r="S66" s="1"/>
    </row>
    <row r="67" spans="1:31">
      <c r="A67" s="38">
        <v>698</v>
      </c>
      <c r="B67" s="46" t="s">
        <v>31</v>
      </c>
      <c r="C67" s="49" t="s">
        <v>97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S67" s="2"/>
    </row>
    <row r="68" spans="1:31" s="8" customFormat="1">
      <c r="A68" s="38">
        <v>1167</v>
      </c>
      <c r="B68" s="46" t="s">
        <v>7</v>
      </c>
      <c r="C68" s="123" t="s">
        <v>147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P68" s="7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31">
      <c r="A69" s="38"/>
      <c r="B69" s="46" t="s">
        <v>8</v>
      </c>
      <c r="C69" s="49">
        <v>100</v>
      </c>
      <c r="D69" s="54">
        <v>7.6</v>
      </c>
      <c r="E69" s="54">
        <v>0.8</v>
      </c>
      <c r="F69" s="54">
        <v>46.7</v>
      </c>
      <c r="G69" s="54">
        <v>212.5</v>
      </c>
      <c r="H69" s="54">
        <v>0</v>
      </c>
      <c r="I69" s="54">
        <v>0.12</v>
      </c>
      <c r="J69" s="54">
        <v>0</v>
      </c>
      <c r="K69" s="54">
        <v>0</v>
      </c>
      <c r="L69" s="54">
        <v>20</v>
      </c>
      <c r="M69" s="54">
        <v>28</v>
      </c>
      <c r="N69" s="54">
        <v>68.7</v>
      </c>
      <c r="O69" s="54">
        <v>1.25</v>
      </c>
      <c r="T69" s="2"/>
      <c r="U69" s="2"/>
      <c r="V69" s="2"/>
      <c r="W69" s="2"/>
      <c r="X69" s="2"/>
      <c r="Y69" s="2"/>
      <c r="Z69" s="2"/>
      <c r="AA69" s="2"/>
      <c r="AB69" s="2"/>
    </row>
    <row r="70" spans="1:31">
      <c r="A70" s="38"/>
      <c r="B70" s="46" t="s">
        <v>12</v>
      </c>
      <c r="C70" s="54"/>
      <c r="D70" s="54">
        <f t="shared" ref="D70:O70" si="6">SUM(D66:D69)</f>
        <v>27.699999999999996</v>
      </c>
      <c r="E70" s="54">
        <f t="shared" si="6"/>
        <v>36.25</v>
      </c>
      <c r="F70" s="54">
        <f t="shared" si="6"/>
        <v>65.31</v>
      </c>
      <c r="G70" s="54">
        <f t="shared" si="6"/>
        <v>686.40000000000009</v>
      </c>
      <c r="H70" s="54">
        <f t="shared" si="6"/>
        <v>0.32999999999999996</v>
      </c>
      <c r="I70" s="54">
        <f t="shared" si="6"/>
        <v>0.18</v>
      </c>
      <c r="J70" s="54">
        <f t="shared" si="6"/>
        <v>2.5299999999999998</v>
      </c>
      <c r="K70" s="54">
        <f t="shared" si="6"/>
        <v>1.4999999999999999E-2</v>
      </c>
      <c r="L70" s="54">
        <f t="shared" si="6"/>
        <v>260.27</v>
      </c>
      <c r="M70" s="54">
        <f t="shared" si="6"/>
        <v>60.19</v>
      </c>
      <c r="N70" s="54">
        <f t="shared" si="6"/>
        <v>310.33999999999997</v>
      </c>
      <c r="O70" s="54">
        <f t="shared" si="6"/>
        <v>3.59</v>
      </c>
      <c r="T70" s="3"/>
      <c r="U70" s="3"/>
      <c r="V70" s="3"/>
      <c r="W70" s="3"/>
      <c r="X70" s="3"/>
      <c r="Y70" s="3"/>
      <c r="Z70" s="3"/>
      <c r="AA70" s="3"/>
      <c r="AB70" s="3"/>
    </row>
    <row r="71" spans="1:31">
      <c r="A71" s="63"/>
      <c r="B71" s="174" t="s">
        <v>15</v>
      </c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6"/>
      <c r="S71" s="15"/>
      <c r="T71" s="13"/>
      <c r="U71" s="13"/>
      <c r="V71" s="13"/>
      <c r="W71" s="13"/>
      <c r="X71" s="13"/>
      <c r="Y71" s="13"/>
      <c r="Z71" s="13"/>
      <c r="AA71" s="13"/>
      <c r="AB71" s="13"/>
    </row>
    <row r="72" spans="1:31">
      <c r="A72" s="65">
        <v>133</v>
      </c>
      <c r="B72" s="103" t="s">
        <v>39</v>
      </c>
      <c r="C72" s="38">
        <v>100</v>
      </c>
      <c r="D72" s="54">
        <v>1.6</v>
      </c>
      <c r="E72" s="54">
        <v>3</v>
      </c>
      <c r="F72" s="54">
        <v>8.6</v>
      </c>
      <c r="G72" s="54">
        <v>69.5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S72" s="2"/>
    </row>
    <row r="73" spans="1:31">
      <c r="A73" s="38">
        <v>304</v>
      </c>
      <c r="B73" s="46" t="s">
        <v>32</v>
      </c>
      <c r="C73" s="123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T73" s="2"/>
      <c r="U73" s="2"/>
      <c r="V73" s="2"/>
      <c r="W73" s="2"/>
      <c r="X73" s="2"/>
      <c r="Y73" s="2"/>
      <c r="Z73" s="2"/>
      <c r="AA73" s="2"/>
      <c r="AB73" s="2"/>
    </row>
    <row r="74" spans="1:31" s="13" customFormat="1">
      <c r="A74" s="38">
        <v>768</v>
      </c>
      <c r="B74" s="103" t="s">
        <v>88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P74" s="12"/>
      <c r="S74" s="14"/>
      <c r="T74" s="8"/>
      <c r="U74" s="8"/>
      <c r="V74" s="8"/>
      <c r="W74" s="8"/>
      <c r="X74" s="8"/>
      <c r="Y74" s="8"/>
      <c r="Z74" s="8"/>
      <c r="AA74" s="8"/>
      <c r="AB74" s="8"/>
    </row>
    <row r="75" spans="1:31">
      <c r="A75" s="38">
        <v>888</v>
      </c>
      <c r="B75" s="103" t="s">
        <v>33</v>
      </c>
      <c r="C75" s="38">
        <v>180</v>
      </c>
      <c r="D75" s="54">
        <v>9.5</v>
      </c>
      <c r="E75" s="54">
        <v>6.9</v>
      </c>
      <c r="F75" s="54">
        <v>43.2</v>
      </c>
      <c r="G75" s="54">
        <v>273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S75" s="10"/>
      <c r="T75" s="10"/>
      <c r="U75" s="185" t="s">
        <v>45</v>
      </c>
      <c r="V75" s="185"/>
      <c r="W75" s="185"/>
      <c r="X75" s="185"/>
      <c r="Y75" s="185"/>
      <c r="Z75" s="35"/>
      <c r="AA75" s="35"/>
      <c r="AB75" s="35"/>
    </row>
    <row r="76" spans="1:31" s="81" customFormat="1">
      <c r="A76" s="38">
        <v>1081</v>
      </c>
      <c r="B76" s="46" t="s">
        <v>82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S76" s="78"/>
      <c r="T76" s="78"/>
      <c r="U76" s="78"/>
      <c r="V76" s="78"/>
      <c r="W76" s="78"/>
      <c r="X76" s="78"/>
      <c r="Y76" s="78"/>
      <c r="Z76" s="78"/>
      <c r="AA76" s="78"/>
      <c r="AB76" s="78"/>
    </row>
    <row r="77" spans="1:31">
      <c r="A77" s="38" t="s">
        <v>85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S77" s="10"/>
      <c r="T77" s="10"/>
      <c r="U77" s="124"/>
      <c r="V77" s="124"/>
      <c r="W77" s="124"/>
      <c r="X77" s="124"/>
      <c r="Y77" s="124"/>
      <c r="Z77" s="35"/>
      <c r="AA77" s="35"/>
      <c r="AB77" s="35"/>
    </row>
    <row r="78" spans="1:31" s="79" customFormat="1">
      <c r="A78" s="38"/>
      <c r="B78" s="46" t="s">
        <v>21</v>
      </c>
      <c r="C78" s="49">
        <v>60</v>
      </c>
      <c r="D78" s="54">
        <v>4.2</v>
      </c>
      <c r="E78" s="54">
        <v>0.75</v>
      </c>
      <c r="F78" s="54">
        <v>21.9</v>
      </c>
      <c r="G78" s="54">
        <v>106.5</v>
      </c>
      <c r="H78" s="54">
        <v>0</v>
      </c>
      <c r="I78" s="54">
        <v>0.15</v>
      </c>
      <c r="J78" s="54">
        <v>0</v>
      </c>
      <c r="K78" s="54">
        <v>7.0000000000000001E-3</v>
      </c>
      <c r="L78" s="54">
        <v>22</v>
      </c>
      <c r="M78" s="54">
        <v>19.899999999999999</v>
      </c>
      <c r="N78" s="54">
        <v>91.35</v>
      </c>
      <c r="O78" s="54">
        <v>2.1</v>
      </c>
      <c r="P78" s="77"/>
      <c r="Q78" s="78"/>
      <c r="R78" s="78"/>
      <c r="S78" s="78"/>
      <c r="T78" s="80"/>
      <c r="U78" s="80"/>
      <c r="V78" s="80"/>
      <c r="W78" s="80"/>
      <c r="X78" s="80"/>
      <c r="Y78" s="80"/>
      <c r="Z78" s="80"/>
      <c r="AA78" s="80"/>
      <c r="AB78" s="80"/>
      <c r="AC78" s="78"/>
      <c r="AD78" s="78"/>
      <c r="AE78" s="78"/>
    </row>
    <row r="79" spans="1:31" s="84" customFormat="1">
      <c r="A79" s="38"/>
      <c r="B79" s="46" t="s">
        <v>12</v>
      </c>
      <c r="C79" s="54"/>
      <c r="D79" s="54">
        <f t="shared" ref="D79:O79" si="7">SUM(D72:D78)</f>
        <v>39.520000000000003</v>
      </c>
      <c r="E79" s="54">
        <f t="shared" si="7"/>
        <v>34.049999999999997</v>
      </c>
      <c r="F79" s="54">
        <f t="shared" si="7"/>
        <v>187.43000000000004</v>
      </c>
      <c r="G79" s="54">
        <f t="shared" si="7"/>
        <v>1182.5</v>
      </c>
      <c r="H79" s="54">
        <f t="shared" si="7"/>
        <v>0.108</v>
      </c>
      <c r="I79" s="54">
        <f t="shared" si="7"/>
        <v>1.17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191.04000000000002</v>
      </c>
      <c r="M79" s="54">
        <f t="shared" si="7"/>
        <v>197.68</v>
      </c>
      <c r="N79" s="54">
        <f t="shared" si="7"/>
        <v>795.06999999999994</v>
      </c>
      <c r="O79" s="54">
        <f t="shared" si="7"/>
        <v>17.670000000000002</v>
      </c>
      <c r="P79" s="85"/>
      <c r="S79" s="80"/>
      <c r="T79" s="78"/>
      <c r="U79" s="78"/>
      <c r="V79" s="78"/>
      <c r="W79" s="78"/>
      <c r="X79" s="78"/>
      <c r="Y79" s="78"/>
      <c r="Z79" s="78"/>
      <c r="AA79" s="78"/>
      <c r="AB79" s="78"/>
    </row>
    <row r="80" spans="1:31" s="79" customFormat="1">
      <c r="A80" s="38"/>
      <c r="B80" s="89" t="s">
        <v>99</v>
      </c>
      <c r="C80" s="90"/>
      <c r="D80" s="91">
        <f t="shared" ref="D80:O80" si="8">D70+D79</f>
        <v>67.22</v>
      </c>
      <c r="E80" s="91">
        <f t="shared" si="8"/>
        <v>70.3</v>
      </c>
      <c r="F80" s="91">
        <f t="shared" si="8"/>
        <v>252.74000000000004</v>
      </c>
      <c r="G80" s="91">
        <f t="shared" si="8"/>
        <v>1868.9</v>
      </c>
      <c r="H80" s="91">
        <f t="shared" si="8"/>
        <v>0.43799999999999994</v>
      </c>
      <c r="I80" s="91">
        <f t="shared" si="8"/>
        <v>1.3499999999999999</v>
      </c>
      <c r="J80" s="91">
        <f t="shared" si="8"/>
        <v>35.610000000000007</v>
      </c>
      <c r="K80" s="91">
        <f t="shared" si="8"/>
        <v>32.632000000000005</v>
      </c>
      <c r="L80" s="91">
        <f t="shared" si="8"/>
        <v>451.31</v>
      </c>
      <c r="M80" s="91">
        <f t="shared" si="8"/>
        <v>257.87</v>
      </c>
      <c r="N80" s="91">
        <f t="shared" si="8"/>
        <v>1105.4099999999999</v>
      </c>
      <c r="O80" s="91">
        <f t="shared" si="8"/>
        <v>21.26</v>
      </c>
      <c r="P80" s="82"/>
      <c r="Q80" s="48"/>
      <c r="R80" s="82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35"/>
      <c r="AD80" s="78"/>
      <c r="AE80" s="78"/>
    </row>
    <row r="81" spans="1:31" s="79" customFormat="1">
      <c r="A81" s="66"/>
      <c r="B81" s="56"/>
      <c r="C81" s="74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</row>
    <row r="82" spans="1:31" s="79" customFormat="1">
      <c r="A82" s="66"/>
      <c r="B82" s="56"/>
      <c r="C82" s="74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7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</row>
    <row r="83" spans="1:31" s="80" customFormat="1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S83" s="78"/>
      <c r="T83" s="78"/>
      <c r="U83" s="78"/>
      <c r="V83" s="78"/>
      <c r="W83" s="78"/>
      <c r="X83" s="78"/>
      <c r="Y83" s="78"/>
      <c r="Z83" s="78"/>
      <c r="AA83" s="78"/>
      <c r="AB83" s="78"/>
    </row>
    <row r="84" spans="1:31" s="79" customFormat="1">
      <c r="A84" s="75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77"/>
      <c r="Q84" s="78"/>
      <c r="R84" s="78"/>
      <c r="S84" s="78"/>
      <c r="T84" s="81"/>
      <c r="U84" s="81"/>
      <c r="V84" s="81"/>
      <c r="W84" s="81"/>
      <c r="X84" s="81"/>
      <c r="Y84" s="81"/>
      <c r="Z84" s="81"/>
      <c r="AA84" s="81"/>
      <c r="AB84" s="81"/>
      <c r="AC84" s="78"/>
      <c r="AD84" s="78"/>
      <c r="AE84" s="78"/>
    </row>
    <row r="85" spans="1:31" s="79" customFormat="1">
      <c r="A85" s="66"/>
      <c r="B85" s="56"/>
      <c r="C85" s="74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7"/>
      <c r="Q85" s="78"/>
      <c r="R85" s="78"/>
      <c r="S85" s="78"/>
      <c r="T85" s="81"/>
      <c r="U85" s="81"/>
      <c r="V85" s="81"/>
      <c r="W85" s="81"/>
      <c r="X85" s="81"/>
      <c r="Y85" s="81"/>
      <c r="Z85" s="81"/>
      <c r="AA85" s="81"/>
      <c r="AB85" s="81"/>
      <c r="AC85" s="78"/>
      <c r="AD85" s="78"/>
      <c r="AE85" s="78"/>
    </row>
    <row r="86" spans="1:31" s="79" customFormat="1">
      <c r="A86" s="66"/>
      <c r="B86" s="56"/>
      <c r="C86" s="74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7"/>
      <c r="Q86" s="78"/>
      <c r="R86" s="78"/>
      <c r="S86" s="81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</row>
    <row r="87" spans="1:31" s="79" customFormat="1">
      <c r="A87" s="66"/>
      <c r="B87" s="56"/>
      <c r="C87" s="74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7"/>
      <c r="Q87" s="78"/>
      <c r="R87" s="78"/>
      <c r="S87" s="81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</row>
    <row r="88" spans="1:31" s="79" customFormat="1">
      <c r="A88" s="66"/>
      <c r="B88" s="56"/>
      <c r="C88" s="74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77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</row>
    <row r="89" spans="1:31" s="79" customFormat="1" ht="30" customHeight="1">
      <c r="A89" s="66"/>
      <c r="B89" s="56"/>
      <c r="C89" s="74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77"/>
      <c r="Q89" s="78"/>
      <c r="R89" s="78"/>
      <c r="S89" s="48"/>
      <c r="T89" s="48"/>
      <c r="U89" s="184"/>
      <c r="V89" s="184"/>
      <c r="W89" s="184"/>
      <c r="X89" s="184"/>
      <c r="Y89" s="184"/>
      <c r="Z89" s="35"/>
      <c r="AA89" s="35"/>
      <c r="AB89" s="35"/>
      <c r="AC89" s="78"/>
      <c r="AD89" s="78"/>
      <c r="AE89" s="78"/>
    </row>
    <row r="90" spans="1:31" s="79" customFormat="1" ht="30" customHeight="1">
      <c r="A90" s="66"/>
      <c r="B90" s="56"/>
      <c r="C90" s="74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77"/>
      <c r="Q90" s="78"/>
      <c r="R90" s="78"/>
      <c r="S90" s="48"/>
      <c r="T90" s="48"/>
      <c r="U90" s="126"/>
      <c r="V90" s="126"/>
      <c r="W90" s="126"/>
      <c r="X90" s="126"/>
      <c r="Y90" s="126"/>
      <c r="Z90" s="35"/>
      <c r="AA90" s="35"/>
      <c r="AB90" s="35"/>
      <c r="AC90" s="78"/>
      <c r="AD90" s="78"/>
      <c r="AE90" s="78"/>
    </row>
    <row r="91" spans="1:31" s="79" customFormat="1">
      <c r="A91" s="66"/>
      <c r="B91" s="56"/>
      <c r="C91" s="74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77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</row>
    <row r="92" spans="1:31" s="3" customFormat="1">
      <c r="A92" s="66"/>
      <c r="B92" s="56"/>
      <c r="C92" s="74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31">
      <c r="A93" s="64"/>
      <c r="B93" s="51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9"/>
      <c r="Q93" s="10"/>
      <c r="R93" s="9"/>
      <c r="AC93" s="35"/>
    </row>
    <row r="94" spans="1:31">
      <c r="A94" s="172" t="s">
        <v>34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</row>
    <row r="95" spans="1:31">
      <c r="A95" s="169" t="s">
        <v>65</v>
      </c>
      <c r="B95" s="173" t="s">
        <v>66</v>
      </c>
      <c r="C95" s="173" t="s">
        <v>67</v>
      </c>
      <c r="D95" s="153" t="s">
        <v>46</v>
      </c>
      <c r="E95" s="153"/>
      <c r="F95" s="153"/>
      <c r="G95" s="173" t="s">
        <v>72</v>
      </c>
      <c r="H95" s="153" t="s">
        <v>68</v>
      </c>
      <c r="I95" s="153"/>
      <c r="J95" s="153"/>
      <c r="K95" s="153"/>
      <c r="L95" s="153" t="s">
        <v>69</v>
      </c>
      <c r="M95" s="153"/>
      <c r="N95" s="153"/>
      <c r="O95" s="153"/>
      <c r="S95" s="3"/>
    </row>
    <row r="96" spans="1:31" s="2" customFormat="1">
      <c r="A96" s="169"/>
      <c r="B96" s="173"/>
      <c r="C96" s="173"/>
      <c r="D96" s="53" t="s">
        <v>47</v>
      </c>
      <c r="E96" s="53" t="s">
        <v>48</v>
      </c>
      <c r="F96" s="53" t="s">
        <v>49</v>
      </c>
      <c r="G96" s="173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</row>
    <row r="97" spans="1:31" s="3" customFormat="1">
      <c r="A97" s="63"/>
      <c r="B97" s="174" t="s">
        <v>10</v>
      </c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6"/>
    </row>
    <row r="98" spans="1:31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S98" s="3"/>
    </row>
    <row r="99" spans="1:31">
      <c r="A99" s="38">
        <v>520</v>
      </c>
      <c r="B99" s="46" t="s">
        <v>94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</row>
    <row r="100" spans="1:31">
      <c r="A100" s="38">
        <v>1167</v>
      </c>
      <c r="B100" s="46" t="s">
        <v>7</v>
      </c>
      <c r="C100" s="123" t="s">
        <v>147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T100" s="2"/>
      <c r="U100" s="2"/>
      <c r="V100" s="2"/>
      <c r="W100" s="2"/>
      <c r="X100" s="2"/>
      <c r="Y100" s="2"/>
      <c r="Z100" s="2"/>
      <c r="AA100" s="2"/>
      <c r="AB100" s="2"/>
    </row>
    <row r="101" spans="1:31" s="2" customFormat="1">
      <c r="A101" s="38"/>
      <c r="B101" s="46" t="s">
        <v>8</v>
      </c>
      <c r="C101" s="49">
        <v>100</v>
      </c>
      <c r="D101" s="54">
        <v>7.6</v>
      </c>
      <c r="E101" s="54">
        <v>0.8</v>
      </c>
      <c r="F101" s="54">
        <v>46.7</v>
      </c>
      <c r="G101" s="54">
        <v>212.5</v>
      </c>
      <c r="H101" s="54">
        <v>0</v>
      </c>
      <c r="I101" s="54">
        <v>0.12</v>
      </c>
      <c r="J101" s="54">
        <v>0</v>
      </c>
      <c r="K101" s="54">
        <v>0</v>
      </c>
      <c r="L101" s="54">
        <v>20</v>
      </c>
      <c r="M101" s="54">
        <v>28</v>
      </c>
      <c r="N101" s="54">
        <v>68.7</v>
      </c>
      <c r="O101" s="54">
        <v>1.25</v>
      </c>
      <c r="T101" s="3"/>
      <c r="U101" s="3"/>
      <c r="V101" s="3"/>
      <c r="W101" s="3"/>
      <c r="X101" s="3"/>
      <c r="Y101" s="3"/>
      <c r="Z101" s="3"/>
      <c r="AA101" s="3"/>
      <c r="AB101" s="3"/>
    </row>
    <row r="102" spans="1:31" s="3" customFormat="1">
      <c r="A102" s="38"/>
      <c r="B102" s="46" t="s">
        <v>12</v>
      </c>
      <c r="C102" s="54"/>
      <c r="D102" s="54">
        <f>SUM(D98:D101)</f>
        <v>17.699999999999996</v>
      </c>
      <c r="E102" s="54">
        <f t="shared" ref="E102:O102" si="9">SUM(E98:E101)</f>
        <v>10.57</v>
      </c>
      <c r="F102" s="54">
        <f t="shared" si="9"/>
        <v>86.51</v>
      </c>
      <c r="G102" s="54">
        <f t="shared" si="9"/>
        <v>493.8</v>
      </c>
      <c r="H102" s="54">
        <f t="shared" si="9"/>
        <v>0.15000000000000002</v>
      </c>
      <c r="I102" s="54">
        <f t="shared" si="9"/>
        <v>0.37</v>
      </c>
      <c r="J102" s="54">
        <f t="shared" si="9"/>
        <v>7.0600000000000005</v>
      </c>
      <c r="K102" s="54">
        <f t="shared" si="9"/>
        <v>0.06</v>
      </c>
      <c r="L102" s="54">
        <f t="shared" si="9"/>
        <v>63.760000000000005</v>
      </c>
      <c r="M102" s="54">
        <f t="shared" si="9"/>
        <v>73.97999999999999</v>
      </c>
      <c r="N102" s="54">
        <f t="shared" si="9"/>
        <v>209.76</v>
      </c>
      <c r="O102" s="54">
        <f t="shared" si="9"/>
        <v>2.97</v>
      </c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71" customFormat="1">
      <c r="A103" s="63"/>
      <c r="B103" s="174" t="s">
        <v>15</v>
      </c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6"/>
      <c r="P103" s="70"/>
      <c r="U103" s="188" t="s">
        <v>45</v>
      </c>
      <c r="V103" s="188"/>
      <c r="W103" s="188"/>
      <c r="X103" s="188"/>
      <c r="Y103" s="188"/>
      <c r="Z103" s="72"/>
      <c r="AA103" s="72"/>
      <c r="AB103" s="72"/>
    </row>
    <row r="104" spans="1:31">
      <c r="A104" s="38">
        <v>91</v>
      </c>
      <c r="B104" s="103" t="s">
        <v>19</v>
      </c>
      <c r="C104" s="38">
        <v>100</v>
      </c>
      <c r="D104" s="54">
        <v>1.5</v>
      </c>
      <c r="E104" s="54">
        <v>4.5999999999999996</v>
      </c>
      <c r="F104" s="54">
        <v>4.4000000000000004</v>
      </c>
      <c r="G104" s="54">
        <v>65.8</v>
      </c>
      <c r="H104" s="54">
        <v>0.01</v>
      </c>
      <c r="I104" s="54">
        <v>0</v>
      </c>
      <c r="J104" s="54">
        <v>34.71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2" customFormat="1">
      <c r="A105" s="38">
        <v>334</v>
      </c>
      <c r="B105" s="46" t="s">
        <v>89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31" s="3" customFormat="1">
      <c r="A106" s="38">
        <v>666</v>
      </c>
      <c r="B106" s="103" t="s">
        <v>90</v>
      </c>
      <c r="C106" s="38">
        <v>100</v>
      </c>
      <c r="D106" s="54">
        <v>11.7</v>
      </c>
      <c r="E106" s="54">
        <v>7.9</v>
      </c>
      <c r="F106" s="54">
        <v>13.6</v>
      </c>
      <c r="G106" s="54">
        <v>176.4</v>
      </c>
      <c r="H106" s="54">
        <v>3.5999999999999997E-2</v>
      </c>
      <c r="I106" s="54">
        <v>0.14399999999999999</v>
      </c>
      <c r="J106" s="54">
        <v>0.86</v>
      </c>
      <c r="K106" s="54">
        <v>0.39600000000000002</v>
      </c>
      <c r="L106" s="54">
        <v>66.91</v>
      </c>
      <c r="M106" s="54">
        <v>28.6</v>
      </c>
      <c r="N106" s="54">
        <v>306.05</v>
      </c>
      <c r="O106" s="54">
        <v>0.76800000000000002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31">
      <c r="A107" s="38">
        <v>903</v>
      </c>
      <c r="B107" s="103" t="s">
        <v>130</v>
      </c>
      <c r="C107" s="38">
        <v>180</v>
      </c>
      <c r="D107" s="54">
        <v>3.2</v>
      </c>
      <c r="E107" s="54">
        <v>5.6</v>
      </c>
      <c r="F107" s="54">
        <v>21</v>
      </c>
      <c r="G107" s="54">
        <v>148</v>
      </c>
      <c r="H107" s="54">
        <v>9.8000000000000004E-2</v>
      </c>
      <c r="I107" s="54">
        <v>0.73</v>
      </c>
      <c r="J107" s="54">
        <v>39.6</v>
      </c>
      <c r="K107" s="54">
        <v>0.61</v>
      </c>
      <c r="L107" s="54">
        <v>101.18</v>
      </c>
      <c r="M107" s="54">
        <v>51.84</v>
      </c>
      <c r="N107" s="54">
        <v>242.3</v>
      </c>
      <c r="O107" s="54">
        <v>0</v>
      </c>
    </row>
    <row r="108" spans="1:31" s="79" customFormat="1">
      <c r="A108" s="38">
        <v>1081</v>
      </c>
      <c r="B108" s="46" t="s">
        <v>82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7"/>
      <c r="Q108" s="78"/>
      <c r="R108" s="78"/>
      <c r="S108" s="80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</row>
    <row r="109" spans="1:31">
      <c r="A109" s="38">
        <v>1287</v>
      </c>
      <c r="B109" s="103" t="s">
        <v>140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</row>
    <row r="110" spans="1:31" s="79" customFormat="1">
      <c r="A110" s="38"/>
      <c r="B110" s="46" t="s">
        <v>21</v>
      </c>
      <c r="C110" s="49">
        <v>60</v>
      </c>
      <c r="D110" s="54">
        <v>4.2</v>
      </c>
      <c r="E110" s="54">
        <v>0.75</v>
      </c>
      <c r="F110" s="54">
        <v>21.9</v>
      </c>
      <c r="G110" s="54">
        <v>106.5</v>
      </c>
      <c r="H110" s="54">
        <v>0</v>
      </c>
      <c r="I110" s="54">
        <v>0.15</v>
      </c>
      <c r="J110" s="54">
        <v>0</v>
      </c>
      <c r="K110" s="54">
        <v>7.0000000000000001E-3</v>
      </c>
      <c r="L110" s="54">
        <v>22</v>
      </c>
      <c r="M110" s="54">
        <v>19.899999999999999</v>
      </c>
      <c r="N110" s="54">
        <v>91.35</v>
      </c>
      <c r="O110" s="54">
        <v>2.1</v>
      </c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</row>
    <row r="111" spans="1:31" s="79" customFormat="1">
      <c r="A111" s="38"/>
      <c r="B111" s="46" t="s">
        <v>12</v>
      </c>
      <c r="C111" s="54"/>
      <c r="D111" s="54">
        <f t="shared" ref="D111:O111" si="10">SUM(D104:D110)</f>
        <v>33.56</v>
      </c>
      <c r="E111" s="54">
        <f t="shared" si="10"/>
        <v>34.94</v>
      </c>
      <c r="F111" s="54">
        <f t="shared" si="10"/>
        <v>131.93</v>
      </c>
      <c r="G111" s="54">
        <f t="shared" si="10"/>
        <v>978.90000000000009</v>
      </c>
      <c r="H111" s="54">
        <f t="shared" si="10"/>
        <v>0.86399999999999999</v>
      </c>
      <c r="I111" s="54">
        <f t="shared" si="10"/>
        <v>1.0939999999999999</v>
      </c>
      <c r="J111" s="54">
        <f t="shared" si="10"/>
        <v>91.12</v>
      </c>
      <c r="K111" s="54">
        <f t="shared" si="10"/>
        <v>3.4529999999999998</v>
      </c>
      <c r="L111" s="54">
        <f t="shared" si="10"/>
        <v>551.95000000000005</v>
      </c>
      <c r="M111" s="54">
        <f t="shared" si="10"/>
        <v>231.89500000000001</v>
      </c>
      <c r="N111" s="54">
        <f t="shared" si="10"/>
        <v>716.6</v>
      </c>
      <c r="O111" s="54">
        <f t="shared" si="10"/>
        <v>5.9980000000000002</v>
      </c>
      <c r="P111" s="77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</row>
    <row r="112" spans="1:31" s="79" customFormat="1">
      <c r="A112" s="38"/>
      <c r="B112" s="89" t="s">
        <v>99</v>
      </c>
      <c r="C112" s="90"/>
      <c r="D112" s="91">
        <f t="shared" ref="D112:O112" si="11">D102+D111</f>
        <v>51.26</v>
      </c>
      <c r="E112" s="91">
        <f t="shared" si="11"/>
        <v>45.51</v>
      </c>
      <c r="F112" s="91">
        <f t="shared" si="11"/>
        <v>218.44</v>
      </c>
      <c r="G112" s="91">
        <f t="shared" si="11"/>
        <v>1472.7</v>
      </c>
      <c r="H112" s="91">
        <f t="shared" si="11"/>
        <v>1.014</v>
      </c>
      <c r="I112" s="91">
        <f t="shared" si="11"/>
        <v>1.464</v>
      </c>
      <c r="J112" s="91">
        <f t="shared" si="11"/>
        <v>98.18</v>
      </c>
      <c r="K112" s="91">
        <f t="shared" si="11"/>
        <v>3.5129999999999999</v>
      </c>
      <c r="L112" s="91">
        <f t="shared" si="11"/>
        <v>615.71</v>
      </c>
      <c r="M112" s="91">
        <f t="shared" si="11"/>
        <v>305.875</v>
      </c>
      <c r="N112" s="91">
        <f t="shared" si="11"/>
        <v>926.36</v>
      </c>
      <c r="O112" s="91">
        <f t="shared" si="11"/>
        <v>8.968</v>
      </c>
      <c r="P112" s="77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</row>
    <row r="113" spans="1:31" s="80" customFormat="1">
      <c r="A113" s="66"/>
      <c r="B113" s="56"/>
      <c r="C113" s="74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31" s="79" customFormat="1">
      <c r="A114" s="66"/>
      <c r="B114" s="56"/>
      <c r="C114" s="74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7"/>
      <c r="Q114" s="78"/>
      <c r="R114" s="78"/>
      <c r="S114" s="78"/>
      <c r="T114" s="81"/>
      <c r="U114" s="81"/>
      <c r="V114" s="81"/>
      <c r="W114" s="81"/>
      <c r="X114" s="81"/>
      <c r="Y114" s="81"/>
      <c r="Z114" s="81"/>
      <c r="AA114" s="81"/>
      <c r="AB114" s="81"/>
      <c r="AC114" s="78"/>
      <c r="AD114" s="78"/>
      <c r="AE114" s="78"/>
    </row>
    <row r="115" spans="1:31" s="79" customFormat="1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7"/>
      <c r="Q115" s="78"/>
      <c r="R115" s="78"/>
      <c r="S115" s="81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</row>
    <row r="116" spans="1:31" s="79" customFormat="1">
      <c r="A116" s="75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76"/>
      <c r="P116" s="77"/>
      <c r="Q116" s="78"/>
      <c r="R116" s="78"/>
      <c r="S116" s="48"/>
      <c r="T116" s="48"/>
      <c r="U116" s="184"/>
      <c r="V116" s="184"/>
      <c r="W116" s="184"/>
      <c r="X116" s="184"/>
      <c r="Y116" s="184"/>
      <c r="Z116" s="35"/>
      <c r="AA116" s="35"/>
      <c r="AB116" s="35"/>
      <c r="AC116" s="78"/>
      <c r="AD116" s="78"/>
      <c r="AE116" s="78"/>
    </row>
    <row r="117" spans="1:31" s="79" customFormat="1" ht="30" customHeight="1">
      <c r="A117" s="66"/>
      <c r="B117" s="56"/>
      <c r="C117" s="74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77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</row>
    <row r="118" spans="1:31" s="79" customFormat="1">
      <c r="A118" s="66"/>
      <c r="B118" s="56"/>
      <c r="C118" s="74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7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</row>
    <row r="119" spans="1:31" s="79" customFormat="1">
      <c r="A119" s="66"/>
      <c r="B119" s="56"/>
      <c r="C119" s="74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77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</row>
    <row r="120" spans="1:31" s="81" customFormat="1">
      <c r="A120" s="66"/>
      <c r="B120" s="56"/>
      <c r="C120" s="74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</row>
    <row r="121" spans="1:31" s="79" customFormat="1">
      <c r="A121" s="66"/>
      <c r="B121" s="56"/>
      <c r="C121" s="74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77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</row>
    <row r="122" spans="1:31">
      <c r="A122" s="66"/>
      <c r="B122" s="56"/>
      <c r="C122" s="74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9"/>
      <c r="Q122" s="10"/>
      <c r="R122" s="9"/>
      <c r="T122" s="2"/>
      <c r="U122" s="2"/>
      <c r="V122" s="2"/>
      <c r="W122" s="2"/>
      <c r="X122" s="2"/>
      <c r="Y122" s="2"/>
      <c r="Z122" s="2"/>
      <c r="AA122" s="2"/>
      <c r="AB122" s="2"/>
      <c r="AC122" s="35"/>
    </row>
    <row r="123" spans="1:31">
      <c r="A123" s="66"/>
      <c r="B123" s="56"/>
      <c r="C123" s="74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2"/>
      <c r="T123" s="3"/>
      <c r="U123" s="3"/>
      <c r="V123" s="3"/>
      <c r="W123" s="3"/>
      <c r="X123" s="3"/>
      <c r="Y123" s="3"/>
      <c r="Z123" s="3"/>
      <c r="AA123" s="3"/>
      <c r="AB123" s="3"/>
    </row>
    <row r="124" spans="1:31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2" customFormat="1">
      <c r="A125" s="172" t="s">
        <v>35</v>
      </c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2"/>
      <c r="O125" s="172"/>
    </row>
    <row r="126" spans="1:31" s="3" customFormat="1">
      <c r="A126" s="169" t="s">
        <v>65</v>
      </c>
      <c r="B126" s="173" t="s">
        <v>66</v>
      </c>
      <c r="C126" s="173" t="s">
        <v>67</v>
      </c>
      <c r="D126" s="153" t="s">
        <v>46</v>
      </c>
      <c r="E126" s="153"/>
      <c r="F126" s="153"/>
      <c r="G126" s="173" t="s">
        <v>72</v>
      </c>
      <c r="H126" s="153" t="s">
        <v>68</v>
      </c>
      <c r="I126" s="153"/>
      <c r="J126" s="153"/>
      <c r="K126" s="153"/>
      <c r="L126" s="153" t="s">
        <v>69</v>
      </c>
      <c r="M126" s="153"/>
      <c r="N126" s="153"/>
      <c r="O126" s="153"/>
    </row>
    <row r="127" spans="1:31">
      <c r="A127" s="169"/>
      <c r="B127" s="173"/>
      <c r="C127" s="173"/>
      <c r="D127" s="53" t="s">
        <v>47</v>
      </c>
      <c r="E127" s="53" t="s">
        <v>48</v>
      </c>
      <c r="F127" s="53" t="s">
        <v>49</v>
      </c>
      <c r="G127" s="173"/>
      <c r="H127" s="55" t="s">
        <v>1</v>
      </c>
      <c r="I127" s="55" t="s">
        <v>2</v>
      </c>
      <c r="J127" s="55" t="s">
        <v>0</v>
      </c>
      <c r="K127" s="55" t="s">
        <v>3</v>
      </c>
      <c r="L127" s="55" t="s">
        <v>70</v>
      </c>
      <c r="M127" s="55" t="s">
        <v>4</v>
      </c>
      <c r="N127" s="55" t="s">
        <v>71</v>
      </c>
      <c r="O127" s="55" t="s">
        <v>5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31">
      <c r="A128" s="63"/>
      <c r="B128" s="174" t="s">
        <v>10</v>
      </c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6"/>
    </row>
    <row r="129" spans="1:31" s="2" customFormat="1">
      <c r="A129" s="38">
        <v>520</v>
      </c>
      <c r="B129" s="46" t="s">
        <v>98</v>
      </c>
      <c r="C129" s="49">
        <v>205</v>
      </c>
      <c r="D129" s="54">
        <v>3.9</v>
      </c>
      <c r="E129" s="54">
        <v>8.1999999999999993</v>
      </c>
      <c r="F129" s="54">
        <v>17.5</v>
      </c>
      <c r="G129" s="54">
        <v>160.69999999999999</v>
      </c>
      <c r="H129" s="54">
        <v>0.02</v>
      </c>
      <c r="I129" s="54">
        <v>0.34</v>
      </c>
      <c r="J129" s="54">
        <v>14.9</v>
      </c>
      <c r="K129" s="54">
        <v>0</v>
      </c>
      <c r="L129" s="54">
        <v>22.32</v>
      </c>
      <c r="M129" s="54">
        <v>53.9</v>
      </c>
      <c r="N129" s="54">
        <v>137.80000000000001</v>
      </c>
      <c r="O129" s="54">
        <v>1.52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>
      <c r="A130" s="38">
        <v>1167</v>
      </c>
      <c r="B130" s="46" t="s">
        <v>7</v>
      </c>
      <c r="C130" s="123" t="s">
        <v>147</v>
      </c>
      <c r="D130" s="54">
        <v>0.2</v>
      </c>
      <c r="E130" s="54">
        <v>0.05</v>
      </c>
      <c r="F130" s="54">
        <v>15.01</v>
      </c>
      <c r="G130" s="54">
        <v>61.3</v>
      </c>
      <c r="H130" s="54">
        <v>0.03</v>
      </c>
      <c r="I130" s="54">
        <v>0</v>
      </c>
      <c r="J130" s="54">
        <v>0.03</v>
      </c>
      <c r="K130" s="54">
        <v>0</v>
      </c>
      <c r="L130" s="54">
        <v>9.67</v>
      </c>
      <c r="M130" s="54">
        <v>3.29</v>
      </c>
      <c r="N130" s="54">
        <v>0.04</v>
      </c>
      <c r="O130" s="54">
        <v>0.04</v>
      </c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31" s="3" customFormat="1">
      <c r="A131" s="38">
        <v>42</v>
      </c>
      <c r="B131" s="46" t="s">
        <v>9</v>
      </c>
      <c r="C131" s="49">
        <v>10</v>
      </c>
      <c r="D131" s="54">
        <v>2.2999999999999998</v>
      </c>
      <c r="E131" s="54">
        <v>3</v>
      </c>
      <c r="F131" s="54">
        <v>0</v>
      </c>
      <c r="G131" s="54">
        <v>37</v>
      </c>
      <c r="H131" s="54">
        <v>0.03</v>
      </c>
      <c r="I131" s="54">
        <v>0</v>
      </c>
      <c r="J131" s="54">
        <v>0.1</v>
      </c>
      <c r="K131" s="54">
        <v>0</v>
      </c>
      <c r="L131" s="54">
        <v>120</v>
      </c>
      <c r="M131" s="54">
        <v>5.4</v>
      </c>
      <c r="N131" s="54">
        <v>76.8</v>
      </c>
      <c r="O131" s="54">
        <v>0.1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3" customFormat="1">
      <c r="A132" s="38"/>
      <c r="B132" s="46" t="s">
        <v>8</v>
      </c>
      <c r="C132" s="49">
        <v>100</v>
      </c>
      <c r="D132" s="54">
        <v>7.6</v>
      </c>
      <c r="E132" s="54">
        <v>0.8</v>
      </c>
      <c r="F132" s="54">
        <v>46.7</v>
      </c>
      <c r="G132" s="54">
        <v>212.5</v>
      </c>
      <c r="H132" s="54">
        <v>0</v>
      </c>
      <c r="I132" s="54">
        <v>0.12</v>
      </c>
      <c r="J132" s="54">
        <v>0</v>
      </c>
      <c r="K132" s="54">
        <v>0</v>
      </c>
      <c r="L132" s="54">
        <v>20</v>
      </c>
      <c r="M132" s="54">
        <v>28</v>
      </c>
      <c r="N132" s="54">
        <v>68.7</v>
      </c>
      <c r="O132" s="54">
        <v>1.25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8" customFormat="1">
      <c r="A133" s="38"/>
      <c r="B133" s="46" t="s">
        <v>12</v>
      </c>
      <c r="C133" s="54"/>
      <c r="D133" s="54">
        <f t="shared" ref="D133:O133" si="12">SUM(D129:D132)</f>
        <v>14</v>
      </c>
      <c r="E133" s="54">
        <f t="shared" si="12"/>
        <v>12.05</v>
      </c>
      <c r="F133" s="54">
        <f t="shared" si="12"/>
        <v>79.210000000000008</v>
      </c>
      <c r="G133" s="54">
        <f t="shared" si="12"/>
        <v>471.5</v>
      </c>
      <c r="H133" s="54">
        <f t="shared" si="12"/>
        <v>0.08</v>
      </c>
      <c r="I133" s="54">
        <f t="shared" si="12"/>
        <v>0.46</v>
      </c>
      <c r="J133" s="54">
        <f t="shared" si="12"/>
        <v>15.03</v>
      </c>
      <c r="K133" s="54">
        <f t="shared" si="12"/>
        <v>0</v>
      </c>
      <c r="L133" s="54">
        <f t="shared" si="12"/>
        <v>171.99</v>
      </c>
      <c r="M133" s="54">
        <f t="shared" si="12"/>
        <v>90.59</v>
      </c>
      <c r="N133" s="54">
        <f t="shared" si="12"/>
        <v>283.33999999999997</v>
      </c>
      <c r="O133" s="54">
        <f t="shared" si="12"/>
        <v>2.91</v>
      </c>
      <c r="P133" s="7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>
      <c r="A134" s="63"/>
      <c r="B134" s="174" t="s">
        <v>15</v>
      </c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6"/>
      <c r="S134" s="10"/>
      <c r="T134" s="10"/>
      <c r="U134" s="185" t="s">
        <v>45</v>
      </c>
      <c r="V134" s="185"/>
      <c r="W134" s="185"/>
      <c r="X134" s="185"/>
      <c r="Y134" s="185"/>
      <c r="Z134" s="35"/>
      <c r="AA134" s="35"/>
      <c r="AB134" s="35"/>
    </row>
    <row r="135" spans="1:31" s="2" customFormat="1">
      <c r="A135" s="38">
        <v>222</v>
      </c>
      <c r="B135" s="46" t="s">
        <v>141</v>
      </c>
      <c r="C135" s="49">
        <v>100</v>
      </c>
      <c r="D135" s="54">
        <v>2.2999999999999998</v>
      </c>
      <c r="E135" s="54">
        <v>6.8</v>
      </c>
      <c r="F135" s="54">
        <v>11.7</v>
      </c>
      <c r="G135" s="54">
        <v>119</v>
      </c>
      <c r="H135" s="54">
        <v>1.7999999999999999E-2</v>
      </c>
      <c r="I135" s="54">
        <v>6.6</v>
      </c>
      <c r="J135" s="54">
        <v>0</v>
      </c>
      <c r="K135" s="54">
        <v>0</v>
      </c>
      <c r="L135" s="54">
        <v>39</v>
      </c>
      <c r="M135" s="54">
        <v>59</v>
      </c>
      <c r="N135" s="54">
        <v>18</v>
      </c>
      <c r="O135" s="54">
        <v>6.6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31" s="3" customFormat="1">
      <c r="A136" s="38">
        <v>319</v>
      </c>
      <c r="B136" s="46" t="s">
        <v>36</v>
      </c>
      <c r="C136" s="49">
        <v>250</v>
      </c>
      <c r="D136" s="54">
        <v>5.58</v>
      </c>
      <c r="E136" s="54">
        <v>4.8600000000000003</v>
      </c>
      <c r="F136" s="54">
        <v>18.5</v>
      </c>
      <c r="G136" s="54">
        <v>142.19999999999999</v>
      </c>
      <c r="H136" s="54">
        <v>0.09</v>
      </c>
      <c r="I136" s="54">
        <v>0.09</v>
      </c>
      <c r="J136" s="54">
        <v>3.35</v>
      </c>
      <c r="K136" s="54">
        <v>0.5</v>
      </c>
      <c r="L136" s="54">
        <v>1.1000000000000001</v>
      </c>
      <c r="M136" s="54">
        <v>0.62</v>
      </c>
      <c r="N136" s="54">
        <v>7.69</v>
      </c>
      <c r="O136" s="54">
        <v>6.02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31" s="10" customFormat="1">
      <c r="A137" s="38">
        <v>727</v>
      </c>
      <c r="B137" s="46" t="s">
        <v>148</v>
      </c>
      <c r="C137" s="123">
        <v>100</v>
      </c>
      <c r="D137" s="54">
        <v>16.2</v>
      </c>
      <c r="E137" s="54">
        <v>8.8000000000000007</v>
      </c>
      <c r="F137" s="54">
        <v>2.8</v>
      </c>
      <c r="G137" s="54">
        <v>155</v>
      </c>
      <c r="H137" s="54">
        <v>7.0000000000000007E-2</v>
      </c>
      <c r="I137" s="54">
        <v>1.4</v>
      </c>
      <c r="J137" s="54">
        <v>0</v>
      </c>
      <c r="K137" s="54">
        <v>4.0599999999999996</v>
      </c>
      <c r="L137" s="54">
        <v>20</v>
      </c>
      <c r="M137" s="54">
        <v>170</v>
      </c>
      <c r="N137" s="54">
        <v>21</v>
      </c>
      <c r="O137" s="54">
        <v>2</v>
      </c>
      <c r="P137" s="9"/>
    </row>
    <row r="138" spans="1:31">
      <c r="A138" s="38">
        <v>897</v>
      </c>
      <c r="B138" s="103" t="s">
        <v>25</v>
      </c>
      <c r="C138" s="38">
        <v>180</v>
      </c>
      <c r="D138" s="54">
        <v>5.4</v>
      </c>
      <c r="E138" s="54">
        <v>8.1</v>
      </c>
      <c r="F138" s="54">
        <v>32.5</v>
      </c>
      <c r="G138" s="54">
        <v>225</v>
      </c>
      <c r="H138" s="54">
        <v>0</v>
      </c>
      <c r="I138" s="54">
        <v>1</v>
      </c>
      <c r="J138" s="54">
        <v>0</v>
      </c>
      <c r="K138" s="54">
        <v>0</v>
      </c>
      <c r="L138" s="54">
        <v>36</v>
      </c>
      <c r="M138" s="54">
        <v>32</v>
      </c>
      <c r="N138" s="54">
        <v>174</v>
      </c>
      <c r="O138" s="54">
        <v>2.4</v>
      </c>
      <c r="T138" s="2"/>
      <c r="U138" s="2"/>
      <c r="V138" s="2"/>
      <c r="W138" s="2"/>
      <c r="X138" s="2"/>
      <c r="Y138" s="2"/>
      <c r="Z138" s="2"/>
      <c r="AA138" s="2"/>
      <c r="AB138" s="2"/>
    </row>
    <row r="139" spans="1:31" s="79" customFormat="1">
      <c r="A139" s="38">
        <v>1059</v>
      </c>
      <c r="B139" s="46" t="s">
        <v>81</v>
      </c>
      <c r="C139" s="49">
        <v>200</v>
      </c>
      <c r="D139" s="54">
        <v>0.8</v>
      </c>
      <c r="E139" s="54">
        <v>0.8</v>
      </c>
      <c r="F139" s="54">
        <v>19.600000000000001</v>
      </c>
      <c r="G139" s="54">
        <v>88</v>
      </c>
      <c r="H139" s="54">
        <v>0.36</v>
      </c>
      <c r="I139" s="54">
        <v>0.27</v>
      </c>
      <c r="J139" s="54">
        <v>59</v>
      </c>
      <c r="K139" s="54">
        <v>0</v>
      </c>
      <c r="L139" s="54">
        <v>2.7</v>
      </c>
      <c r="M139" s="54">
        <v>0</v>
      </c>
      <c r="N139" s="54">
        <v>0</v>
      </c>
      <c r="O139" s="54">
        <v>3.4</v>
      </c>
      <c r="P139" s="77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</row>
    <row r="140" spans="1:31" s="79" customFormat="1">
      <c r="A140" s="38">
        <v>1081</v>
      </c>
      <c r="B140" s="46" t="s">
        <v>82</v>
      </c>
      <c r="C140" s="49">
        <v>200</v>
      </c>
      <c r="D140" s="54">
        <v>0.56000000000000005</v>
      </c>
      <c r="E140" s="54">
        <v>0</v>
      </c>
      <c r="F140" s="54">
        <v>25.23</v>
      </c>
      <c r="G140" s="54">
        <v>103.2</v>
      </c>
      <c r="H140" s="54">
        <v>0</v>
      </c>
      <c r="I140" s="54">
        <v>0.04</v>
      </c>
      <c r="J140" s="54">
        <v>3.6</v>
      </c>
      <c r="K140" s="54">
        <v>0</v>
      </c>
      <c r="L140" s="54">
        <v>20</v>
      </c>
      <c r="M140" s="54">
        <v>0</v>
      </c>
      <c r="N140" s="54">
        <v>12</v>
      </c>
      <c r="O140" s="54">
        <v>0.4</v>
      </c>
      <c r="P140" s="77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</row>
    <row r="141" spans="1:31" s="79" customFormat="1">
      <c r="A141" s="38"/>
      <c r="B141" s="46" t="s">
        <v>21</v>
      </c>
      <c r="C141" s="49">
        <v>60</v>
      </c>
      <c r="D141" s="54">
        <v>4.2</v>
      </c>
      <c r="E141" s="54">
        <v>0.75</v>
      </c>
      <c r="F141" s="54">
        <v>21.9</v>
      </c>
      <c r="G141" s="54">
        <v>106.5</v>
      </c>
      <c r="H141" s="54">
        <v>0</v>
      </c>
      <c r="I141" s="54">
        <v>0.15</v>
      </c>
      <c r="J141" s="54">
        <v>0</v>
      </c>
      <c r="K141" s="54">
        <v>7.0000000000000001E-3</v>
      </c>
      <c r="L141" s="54">
        <v>22</v>
      </c>
      <c r="M141" s="54">
        <v>19.899999999999999</v>
      </c>
      <c r="N141" s="54">
        <v>91.35</v>
      </c>
      <c r="O141" s="54">
        <v>2.1</v>
      </c>
      <c r="P141" s="77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</row>
    <row r="142" spans="1:31" s="80" customFormat="1">
      <c r="A142" s="38"/>
      <c r="B142" s="46" t="s">
        <v>12</v>
      </c>
      <c r="C142" s="54"/>
      <c r="D142" s="54">
        <f t="shared" ref="D142:O142" si="13">SUM(D135:D141)</f>
        <v>35.04</v>
      </c>
      <c r="E142" s="54">
        <f t="shared" si="13"/>
        <v>30.110000000000003</v>
      </c>
      <c r="F142" s="54">
        <f t="shared" si="13"/>
        <v>132.22999999999999</v>
      </c>
      <c r="G142" s="54">
        <f t="shared" si="13"/>
        <v>938.90000000000009</v>
      </c>
      <c r="H142" s="54">
        <f t="shared" si="13"/>
        <v>0.53800000000000003</v>
      </c>
      <c r="I142" s="54">
        <f t="shared" si="13"/>
        <v>9.5499999999999989</v>
      </c>
      <c r="J142" s="54">
        <f t="shared" si="13"/>
        <v>65.95</v>
      </c>
      <c r="K142" s="54">
        <f t="shared" si="13"/>
        <v>4.5669999999999993</v>
      </c>
      <c r="L142" s="54">
        <f t="shared" si="13"/>
        <v>140.80000000000001</v>
      </c>
      <c r="M142" s="54">
        <f t="shared" si="13"/>
        <v>281.52</v>
      </c>
      <c r="N142" s="54">
        <f t="shared" si="13"/>
        <v>324.03999999999996</v>
      </c>
      <c r="O142" s="54">
        <f t="shared" si="13"/>
        <v>22.919999999999998</v>
      </c>
      <c r="S142" s="78"/>
      <c r="T142" s="78"/>
      <c r="U142" s="78"/>
      <c r="V142" s="78"/>
      <c r="W142" s="78"/>
      <c r="X142" s="78"/>
      <c r="Y142" s="78"/>
      <c r="Z142" s="78"/>
      <c r="AA142" s="78"/>
      <c r="AB142" s="78"/>
    </row>
    <row r="143" spans="1:31" s="79" customFormat="1">
      <c r="A143" s="38"/>
      <c r="B143" s="89" t="s">
        <v>99</v>
      </c>
      <c r="C143" s="90"/>
      <c r="D143" s="91">
        <f t="shared" ref="D143:O143" si="14">D133+D142</f>
        <v>49.04</v>
      </c>
      <c r="E143" s="91">
        <f t="shared" si="14"/>
        <v>42.160000000000004</v>
      </c>
      <c r="F143" s="91">
        <f t="shared" si="14"/>
        <v>211.44</v>
      </c>
      <c r="G143" s="91">
        <f t="shared" si="14"/>
        <v>1410.4</v>
      </c>
      <c r="H143" s="91">
        <f t="shared" si="14"/>
        <v>0.61799999999999999</v>
      </c>
      <c r="I143" s="91">
        <f t="shared" si="14"/>
        <v>10.01</v>
      </c>
      <c r="J143" s="91">
        <f t="shared" si="14"/>
        <v>80.98</v>
      </c>
      <c r="K143" s="91">
        <f t="shared" si="14"/>
        <v>4.5669999999999993</v>
      </c>
      <c r="L143" s="91">
        <f t="shared" si="14"/>
        <v>312.79000000000002</v>
      </c>
      <c r="M143" s="91">
        <f t="shared" si="14"/>
        <v>372.11</v>
      </c>
      <c r="N143" s="91">
        <f t="shared" si="14"/>
        <v>607.37999999999988</v>
      </c>
      <c r="O143" s="91">
        <f t="shared" si="14"/>
        <v>25.83</v>
      </c>
      <c r="P143" s="77"/>
      <c r="Q143" s="78"/>
      <c r="R143" s="78"/>
      <c r="S143" s="78"/>
      <c r="T143" s="81"/>
      <c r="U143" s="81"/>
      <c r="V143" s="81"/>
      <c r="W143" s="81"/>
      <c r="X143" s="81"/>
      <c r="Y143" s="81"/>
      <c r="Z143" s="81"/>
      <c r="AA143" s="81"/>
      <c r="AB143" s="81"/>
      <c r="AC143" s="78"/>
      <c r="AD143" s="78"/>
      <c r="AE143" s="78"/>
    </row>
    <row r="144" spans="1:31" s="79" customFormat="1">
      <c r="A144" s="66"/>
      <c r="B144" s="56"/>
      <c r="C144" s="74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77"/>
      <c r="Q144" s="78"/>
      <c r="R144" s="78"/>
      <c r="S144" s="83"/>
      <c r="T144" s="84"/>
      <c r="U144" s="84"/>
      <c r="V144" s="84"/>
      <c r="W144" s="84"/>
      <c r="X144" s="84"/>
      <c r="Y144" s="84"/>
      <c r="Z144" s="84"/>
      <c r="AA144" s="84"/>
      <c r="AB144" s="84"/>
      <c r="AC144" s="78"/>
      <c r="AD144" s="78"/>
      <c r="AE144" s="78"/>
    </row>
    <row r="145" spans="1:31" s="79" customFormat="1">
      <c r="A145" s="66"/>
      <c r="B145" s="56"/>
      <c r="C145" s="74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7"/>
      <c r="Q145" s="78"/>
      <c r="R145" s="78"/>
      <c r="S145" s="48"/>
      <c r="T145" s="48"/>
      <c r="U145" s="184"/>
      <c r="V145" s="184"/>
      <c r="W145" s="184"/>
      <c r="X145" s="184"/>
      <c r="Y145" s="184"/>
      <c r="Z145" s="35"/>
      <c r="AA145" s="35"/>
      <c r="AB145" s="35"/>
      <c r="AC145" s="78"/>
      <c r="AD145" s="78"/>
      <c r="AE145" s="78"/>
    </row>
    <row r="146" spans="1:31" s="79" customFormat="1" ht="30" customHeight="1">
      <c r="A146" s="66"/>
      <c r="B146" s="56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7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</row>
    <row r="147" spans="1:31" s="79" customFormat="1">
      <c r="A147" s="75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77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</row>
    <row r="148" spans="1:31" s="79" customFormat="1">
      <c r="A148" s="66"/>
      <c r="B148" s="56"/>
      <c r="C148" s="74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77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</row>
    <row r="149" spans="1:31" s="79" customFormat="1">
      <c r="A149" s="66"/>
      <c r="B149" s="56"/>
      <c r="C149" s="74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77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</row>
    <row r="150" spans="1:31" s="81" customFormat="1">
      <c r="A150" s="66"/>
      <c r="B150" s="56"/>
      <c r="C150" s="74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</row>
    <row r="151" spans="1:31" s="81" customFormat="1">
      <c r="A151" s="66"/>
      <c r="B151" s="56"/>
      <c r="C151" s="74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</row>
    <row r="152" spans="1:31">
      <c r="A152" s="66"/>
      <c r="B152" s="56"/>
      <c r="C152" s="74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</row>
    <row r="153" spans="1:31">
      <c r="A153" s="66"/>
      <c r="B153" s="56"/>
      <c r="C153" s="74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</row>
    <row r="154" spans="1:31">
      <c r="A154" s="66"/>
      <c r="B154" s="56"/>
      <c r="C154" s="74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1:31">
      <c r="A155" s="66"/>
      <c r="B155" s="56"/>
      <c r="C155" s="74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3"/>
    </row>
    <row r="156" spans="1:31">
      <c r="A156" s="64"/>
      <c r="B156" s="51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S156" s="3"/>
    </row>
    <row r="157" spans="1:31">
      <c r="A157" s="172" t="s">
        <v>38</v>
      </c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>
      <c r="A158" s="169" t="s">
        <v>65</v>
      </c>
      <c r="B158" s="173" t="s">
        <v>66</v>
      </c>
      <c r="C158" s="173" t="s">
        <v>67</v>
      </c>
      <c r="D158" s="153" t="s">
        <v>46</v>
      </c>
      <c r="E158" s="153"/>
      <c r="F158" s="153"/>
      <c r="G158" s="173" t="s">
        <v>72</v>
      </c>
      <c r="H158" s="153" t="s">
        <v>68</v>
      </c>
      <c r="I158" s="153"/>
      <c r="J158" s="153"/>
      <c r="K158" s="153"/>
      <c r="L158" s="153" t="s">
        <v>69</v>
      </c>
      <c r="M158" s="153"/>
      <c r="N158" s="153"/>
      <c r="O158" s="153"/>
    </row>
    <row r="159" spans="1:31" s="2" customFormat="1">
      <c r="A159" s="169"/>
      <c r="B159" s="173"/>
      <c r="C159" s="173"/>
      <c r="D159" s="53" t="s">
        <v>47</v>
      </c>
      <c r="E159" s="53" t="s">
        <v>48</v>
      </c>
      <c r="F159" s="53" t="s">
        <v>49</v>
      </c>
      <c r="G159" s="173"/>
      <c r="H159" s="55" t="s">
        <v>1</v>
      </c>
      <c r="I159" s="55" t="s">
        <v>2</v>
      </c>
      <c r="J159" s="55" t="s">
        <v>0</v>
      </c>
      <c r="K159" s="55" t="s">
        <v>3</v>
      </c>
      <c r="L159" s="55" t="s">
        <v>70</v>
      </c>
      <c r="M159" s="55" t="s">
        <v>4</v>
      </c>
      <c r="N159" s="55" t="s">
        <v>71</v>
      </c>
      <c r="O159" s="55" t="s">
        <v>5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 s="3" customFormat="1">
      <c r="A160" s="63"/>
      <c r="B160" s="174" t="s">
        <v>10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6"/>
      <c r="O160" s="6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31">
      <c r="A161" s="38">
        <v>619</v>
      </c>
      <c r="B161" s="103" t="s">
        <v>52</v>
      </c>
      <c r="C161" s="38">
        <v>200</v>
      </c>
      <c r="D161" s="54">
        <v>20</v>
      </c>
      <c r="E161" s="54">
        <v>14</v>
      </c>
      <c r="F161" s="54">
        <v>17.3</v>
      </c>
      <c r="G161" s="54">
        <v>278</v>
      </c>
      <c r="H161" s="54">
        <v>0.25</v>
      </c>
      <c r="I161" s="54">
        <v>0.6</v>
      </c>
      <c r="J161" s="54">
        <v>0.03</v>
      </c>
      <c r="K161" s="54">
        <v>12</v>
      </c>
      <c r="L161" s="54">
        <v>348</v>
      </c>
      <c r="M161" s="54">
        <v>8</v>
      </c>
      <c r="N161" s="54">
        <v>6</v>
      </c>
      <c r="O161" s="54">
        <v>0</v>
      </c>
    </row>
    <row r="162" spans="1:31">
      <c r="A162" s="38">
        <v>1059</v>
      </c>
      <c r="B162" s="46" t="s">
        <v>81</v>
      </c>
      <c r="C162" s="49">
        <v>200</v>
      </c>
      <c r="D162" s="54">
        <v>0.8</v>
      </c>
      <c r="E162" s="54">
        <v>0.8</v>
      </c>
      <c r="F162" s="54">
        <v>19.600000000000001</v>
      </c>
      <c r="G162" s="54">
        <v>88</v>
      </c>
      <c r="H162" s="54">
        <v>0.09</v>
      </c>
      <c r="I162" s="54">
        <v>0.04</v>
      </c>
      <c r="J162" s="54">
        <v>40</v>
      </c>
      <c r="K162" s="54">
        <v>0</v>
      </c>
      <c r="L162" s="54">
        <v>20</v>
      </c>
      <c r="M162" s="54">
        <v>0</v>
      </c>
      <c r="N162" s="54">
        <v>12</v>
      </c>
      <c r="O162" s="54">
        <v>0.6</v>
      </c>
    </row>
    <row r="163" spans="1:31">
      <c r="A163" s="38">
        <v>1167</v>
      </c>
      <c r="B163" s="46" t="s">
        <v>7</v>
      </c>
      <c r="C163" s="123" t="s">
        <v>147</v>
      </c>
      <c r="D163" s="54">
        <v>0.2</v>
      </c>
      <c r="E163" s="54">
        <v>0.05</v>
      </c>
      <c r="F163" s="54">
        <v>15.01</v>
      </c>
      <c r="G163" s="54">
        <v>61.3</v>
      </c>
      <c r="H163" s="54">
        <v>0.03</v>
      </c>
      <c r="I163" s="54">
        <v>0</v>
      </c>
      <c r="J163" s="54">
        <v>0.03</v>
      </c>
      <c r="K163" s="54">
        <v>0</v>
      </c>
      <c r="L163" s="54">
        <v>9.67</v>
      </c>
      <c r="M163" s="54">
        <v>3.29</v>
      </c>
      <c r="N163" s="54">
        <v>0.04</v>
      </c>
      <c r="O163" s="54">
        <v>0.04</v>
      </c>
    </row>
    <row r="164" spans="1:31">
      <c r="A164" s="38"/>
      <c r="B164" s="46" t="s">
        <v>12</v>
      </c>
      <c r="C164" s="54"/>
      <c r="D164" s="54">
        <f t="shared" ref="D164:O164" si="15">SUM(D161:D163)</f>
        <v>21</v>
      </c>
      <c r="E164" s="54">
        <f t="shared" si="15"/>
        <v>14.850000000000001</v>
      </c>
      <c r="F164" s="54">
        <f t="shared" si="15"/>
        <v>51.910000000000004</v>
      </c>
      <c r="G164" s="54">
        <f t="shared" si="15"/>
        <v>427.3</v>
      </c>
      <c r="H164" s="54">
        <f t="shared" si="15"/>
        <v>0.37</v>
      </c>
      <c r="I164" s="54">
        <f t="shared" si="15"/>
        <v>0.64</v>
      </c>
      <c r="J164" s="54">
        <f t="shared" si="15"/>
        <v>40.06</v>
      </c>
      <c r="K164" s="54">
        <f t="shared" si="15"/>
        <v>12</v>
      </c>
      <c r="L164" s="54">
        <f t="shared" si="15"/>
        <v>377.67</v>
      </c>
      <c r="M164" s="54">
        <f t="shared" si="15"/>
        <v>11.29</v>
      </c>
      <c r="N164" s="54">
        <f t="shared" si="15"/>
        <v>18.04</v>
      </c>
      <c r="O164" s="54">
        <f t="shared" si="15"/>
        <v>0.64</v>
      </c>
      <c r="S164" s="10"/>
      <c r="T164" s="10"/>
      <c r="U164" s="185" t="s">
        <v>45</v>
      </c>
      <c r="V164" s="185"/>
      <c r="W164" s="185"/>
      <c r="X164" s="185"/>
      <c r="Y164" s="185"/>
      <c r="Z164" s="35"/>
      <c r="AA164" s="35"/>
      <c r="AB164" s="35"/>
    </row>
    <row r="165" spans="1:31" s="2" customFormat="1">
      <c r="A165" s="63"/>
      <c r="B165" s="174" t="s">
        <v>15</v>
      </c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 s="3" customFormat="1">
      <c r="A166" s="65">
        <v>133</v>
      </c>
      <c r="B166" s="103" t="s">
        <v>39</v>
      </c>
      <c r="C166" s="38">
        <v>100</v>
      </c>
      <c r="D166" s="54">
        <v>1.6</v>
      </c>
      <c r="E166" s="54">
        <v>3</v>
      </c>
      <c r="F166" s="54">
        <v>8.6</v>
      </c>
      <c r="G166" s="54">
        <v>69.5</v>
      </c>
      <c r="H166" s="54">
        <v>0</v>
      </c>
      <c r="I166" s="54">
        <v>0.09</v>
      </c>
      <c r="J166" s="54">
        <v>12.69</v>
      </c>
      <c r="K166" s="54">
        <v>2.68</v>
      </c>
      <c r="L166" s="54">
        <v>31.55</v>
      </c>
      <c r="M166" s="54">
        <v>20.67</v>
      </c>
      <c r="N166" s="54">
        <v>65.03</v>
      </c>
      <c r="O166" s="54">
        <v>1.1200000000000001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31" s="8" customFormat="1">
      <c r="A167" s="65">
        <v>294</v>
      </c>
      <c r="B167" s="69" t="s">
        <v>91</v>
      </c>
      <c r="C167" s="49" t="s">
        <v>37</v>
      </c>
      <c r="D167" s="54">
        <v>2.16</v>
      </c>
      <c r="E167" s="54">
        <v>4.5999999999999996</v>
      </c>
      <c r="F167" s="54">
        <v>8.5500000000000007</v>
      </c>
      <c r="G167" s="54">
        <v>83.7</v>
      </c>
      <c r="H167" s="54">
        <v>2.5000000000000001E-2</v>
      </c>
      <c r="I167" s="54">
        <v>0.1</v>
      </c>
      <c r="J167" s="54">
        <v>11.53</v>
      </c>
      <c r="K167" s="54">
        <v>0.28000000000000003</v>
      </c>
      <c r="L167" s="54">
        <v>44.98</v>
      </c>
      <c r="M167" s="54">
        <v>31.35</v>
      </c>
      <c r="N167" s="54">
        <v>70.02</v>
      </c>
      <c r="O167" s="54">
        <v>1.08</v>
      </c>
      <c r="P167" s="7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31">
      <c r="A168" s="38">
        <v>795</v>
      </c>
      <c r="B168" s="103" t="s">
        <v>142</v>
      </c>
      <c r="C168" s="38">
        <v>100</v>
      </c>
      <c r="D168" s="54">
        <v>12.8</v>
      </c>
      <c r="E168" s="54">
        <v>10.26</v>
      </c>
      <c r="F168" s="54">
        <v>11.7</v>
      </c>
      <c r="G168" s="54">
        <v>191.25</v>
      </c>
      <c r="H168" s="54">
        <v>0</v>
      </c>
      <c r="I168" s="54">
        <v>0.11</v>
      </c>
      <c r="J168" s="54">
        <v>0</v>
      </c>
      <c r="K168" s="54">
        <v>0</v>
      </c>
      <c r="L168" s="54">
        <v>31.2</v>
      </c>
      <c r="M168" s="54">
        <v>22.64</v>
      </c>
      <c r="N168" s="54">
        <v>123</v>
      </c>
      <c r="O168" s="54">
        <v>1.86</v>
      </c>
      <c r="T168" s="2"/>
      <c r="U168" s="2"/>
      <c r="V168" s="2"/>
      <c r="W168" s="2"/>
      <c r="X168" s="2"/>
      <c r="Y168" s="2"/>
      <c r="Z168" s="2"/>
      <c r="AA168" s="2"/>
      <c r="AB168" s="2"/>
    </row>
    <row r="169" spans="1:31">
      <c r="A169" s="38">
        <v>891</v>
      </c>
      <c r="B169" s="103" t="s">
        <v>50</v>
      </c>
      <c r="C169" s="38">
        <v>180</v>
      </c>
      <c r="D169" s="54">
        <v>4.0999999999999996</v>
      </c>
      <c r="E169" s="54">
        <v>5.04</v>
      </c>
      <c r="F169" s="54">
        <v>43.2</v>
      </c>
      <c r="G169" s="54">
        <v>235</v>
      </c>
      <c r="H169" s="54">
        <v>0.4</v>
      </c>
      <c r="I169" s="54">
        <v>0.4</v>
      </c>
      <c r="J169" s="54">
        <v>0</v>
      </c>
      <c r="K169" s="54">
        <v>0</v>
      </c>
      <c r="L169" s="54">
        <v>1.4</v>
      </c>
      <c r="M169" s="54">
        <v>12</v>
      </c>
      <c r="N169" s="54">
        <v>70.3</v>
      </c>
      <c r="O169" s="54">
        <v>0.6</v>
      </c>
      <c r="P169" s="9"/>
      <c r="Q169" s="10"/>
      <c r="R169" s="9"/>
      <c r="S169" s="2"/>
      <c r="AC169" s="35"/>
    </row>
    <row r="170" spans="1:31">
      <c r="A170" s="38">
        <v>1081</v>
      </c>
      <c r="B170" s="46" t="s">
        <v>82</v>
      </c>
      <c r="C170" s="49">
        <v>200</v>
      </c>
      <c r="D170" s="54">
        <v>0.56000000000000005</v>
      </c>
      <c r="E170" s="54">
        <v>0</v>
      </c>
      <c r="F170" s="54">
        <v>25.23</v>
      </c>
      <c r="G170" s="54">
        <v>103.2</v>
      </c>
      <c r="H170" s="54">
        <v>0</v>
      </c>
      <c r="I170" s="54">
        <v>0.04</v>
      </c>
      <c r="J170" s="54">
        <v>3.6</v>
      </c>
      <c r="K170" s="54">
        <v>0</v>
      </c>
      <c r="L170" s="54">
        <v>20</v>
      </c>
      <c r="M170" s="54">
        <v>0</v>
      </c>
      <c r="N170" s="54">
        <v>12</v>
      </c>
      <c r="O170" s="54">
        <v>0.4</v>
      </c>
      <c r="S170" s="2"/>
    </row>
    <row r="171" spans="1:31">
      <c r="A171" s="38" t="s">
        <v>93</v>
      </c>
      <c r="B171" s="46" t="s">
        <v>14</v>
      </c>
      <c r="C171" s="49">
        <v>50</v>
      </c>
      <c r="D171" s="54">
        <v>3.75</v>
      </c>
      <c r="E171" s="54">
        <v>6.6</v>
      </c>
      <c r="F171" s="54">
        <v>34.5</v>
      </c>
      <c r="G171" s="54">
        <v>197</v>
      </c>
      <c r="H171" s="54">
        <v>1.7999999999999999E-2</v>
      </c>
      <c r="I171" s="54">
        <v>0.28999999999999998</v>
      </c>
      <c r="J171" s="54">
        <v>5.3280000000000003</v>
      </c>
      <c r="K171" s="54">
        <v>1.73</v>
      </c>
      <c r="L171" s="54">
        <v>21.92</v>
      </c>
      <c r="M171" s="54">
        <v>18.2</v>
      </c>
      <c r="N171" s="54">
        <v>95.67</v>
      </c>
      <c r="O171" s="54">
        <v>1.08</v>
      </c>
      <c r="S171" s="2"/>
    </row>
    <row r="172" spans="1:31" s="79" customFormat="1">
      <c r="A172" s="38"/>
      <c r="B172" s="46" t="s">
        <v>21</v>
      </c>
      <c r="C172" s="49">
        <v>60</v>
      </c>
      <c r="D172" s="54">
        <v>4.2</v>
      </c>
      <c r="E172" s="54">
        <v>0.75</v>
      </c>
      <c r="F172" s="54">
        <v>21.9</v>
      </c>
      <c r="G172" s="54">
        <v>106.5</v>
      </c>
      <c r="H172" s="54">
        <v>0</v>
      </c>
      <c r="I172" s="54">
        <v>0.15</v>
      </c>
      <c r="J172" s="54">
        <v>0</v>
      </c>
      <c r="K172" s="54">
        <v>7.0000000000000001E-3</v>
      </c>
      <c r="L172" s="54">
        <v>22</v>
      </c>
      <c r="M172" s="54">
        <v>19.899999999999999</v>
      </c>
      <c r="N172" s="54">
        <v>91.35</v>
      </c>
      <c r="O172" s="54">
        <v>2.1</v>
      </c>
      <c r="P172" s="77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</row>
    <row r="173" spans="1:31" s="80" customFormat="1">
      <c r="A173" s="38"/>
      <c r="B173" s="46" t="s">
        <v>12</v>
      </c>
      <c r="C173" s="54"/>
      <c r="D173" s="54">
        <f>SUM(D166:D172)</f>
        <v>29.17</v>
      </c>
      <c r="E173" s="54">
        <f t="shared" ref="E173:O173" si="16">SUM(E166:E172)</f>
        <v>30.25</v>
      </c>
      <c r="F173" s="54">
        <f t="shared" si="16"/>
        <v>153.68</v>
      </c>
      <c r="G173" s="54">
        <f t="shared" si="16"/>
        <v>986.15000000000009</v>
      </c>
      <c r="H173" s="54">
        <f t="shared" si="16"/>
        <v>0.44300000000000006</v>
      </c>
      <c r="I173" s="54">
        <f t="shared" si="16"/>
        <v>1.18</v>
      </c>
      <c r="J173" s="54">
        <f t="shared" si="16"/>
        <v>33.148000000000003</v>
      </c>
      <c r="K173" s="54">
        <f t="shared" si="16"/>
        <v>4.6969999999999992</v>
      </c>
      <c r="L173" s="54">
        <f t="shared" si="16"/>
        <v>173.05</v>
      </c>
      <c r="M173" s="54">
        <f t="shared" si="16"/>
        <v>124.75999999999999</v>
      </c>
      <c r="N173" s="54">
        <f t="shared" si="16"/>
        <v>527.37</v>
      </c>
      <c r="O173" s="54">
        <f t="shared" si="16"/>
        <v>8.24</v>
      </c>
      <c r="S173" s="78"/>
      <c r="T173" s="78"/>
      <c r="U173" s="78"/>
      <c r="V173" s="78"/>
      <c r="W173" s="78"/>
      <c r="X173" s="78"/>
      <c r="Y173" s="78"/>
      <c r="Z173" s="78"/>
      <c r="AA173" s="78"/>
      <c r="AB173" s="78"/>
    </row>
    <row r="174" spans="1:31" s="79" customFormat="1">
      <c r="A174" s="38"/>
      <c r="B174" s="89" t="s">
        <v>99</v>
      </c>
      <c r="C174" s="90"/>
      <c r="D174" s="91">
        <f>D164+D173</f>
        <v>50.17</v>
      </c>
      <c r="E174" s="91">
        <f t="shared" ref="E174:O174" si="17">E164+E173</f>
        <v>45.1</v>
      </c>
      <c r="F174" s="91">
        <f t="shared" si="17"/>
        <v>205.59</v>
      </c>
      <c r="G174" s="91">
        <f t="shared" si="17"/>
        <v>1413.45</v>
      </c>
      <c r="H174" s="91">
        <f t="shared" si="17"/>
        <v>0.81300000000000006</v>
      </c>
      <c r="I174" s="91">
        <f t="shared" si="17"/>
        <v>1.8199999999999998</v>
      </c>
      <c r="J174" s="91">
        <f t="shared" si="17"/>
        <v>73.207999999999998</v>
      </c>
      <c r="K174" s="91">
        <f t="shared" si="17"/>
        <v>16.696999999999999</v>
      </c>
      <c r="L174" s="91">
        <f t="shared" si="17"/>
        <v>550.72</v>
      </c>
      <c r="M174" s="91">
        <f t="shared" si="17"/>
        <v>136.04999999999998</v>
      </c>
      <c r="N174" s="91">
        <f t="shared" si="17"/>
        <v>545.41</v>
      </c>
      <c r="O174" s="91">
        <f t="shared" si="17"/>
        <v>8.8800000000000008</v>
      </c>
      <c r="P174" s="77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</row>
    <row r="175" spans="1:31" s="79" customFormat="1">
      <c r="A175" s="66"/>
      <c r="B175" s="56"/>
      <c r="C175" s="74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77"/>
      <c r="Q175" s="78"/>
      <c r="R175" s="78"/>
      <c r="S175" s="78"/>
      <c r="T175" s="81"/>
      <c r="U175" s="81"/>
      <c r="V175" s="81"/>
      <c r="W175" s="81"/>
      <c r="X175" s="81"/>
      <c r="Y175" s="81"/>
      <c r="Z175" s="81"/>
      <c r="AA175" s="81"/>
      <c r="AB175" s="81"/>
      <c r="AC175" s="78"/>
      <c r="AD175" s="78"/>
      <c r="AE175" s="78"/>
    </row>
    <row r="176" spans="1:31" s="79" customFormat="1">
      <c r="A176" s="66"/>
      <c r="B176" s="56"/>
      <c r="C176" s="74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77"/>
      <c r="Q176" s="78"/>
      <c r="R176" s="78"/>
      <c r="S176" s="81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</row>
    <row r="177" spans="1:31" s="79" customFormat="1">
      <c r="A177" s="66"/>
      <c r="B177" s="56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77"/>
      <c r="Q177" s="78"/>
      <c r="R177" s="78"/>
      <c r="S177" s="48"/>
      <c r="T177" s="48"/>
      <c r="U177" s="184"/>
      <c r="V177" s="184"/>
      <c r="W177" s="184"/>
      <c r="X177" s="184"/>
      <c r="Y177" s="184"/>
      <c r="Z177" s="35"/>
      <c r="AA177" s="35"/>
      <c r="AB177" s="35"/>
      <c r="AC177" s="78"/>
      <c r="AD177" s="78"/>
      <c r="AE177" s="78"/>
    </row>
    <row r="178" spans="1:31" s="79" customFormat="1" ht="30" customHeight="1">
      <c r="A178" s="75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77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</row>
    <row r="179" spans="1:31" s="79" customFormat="1">
      <c r="A179" s="66"/>
      <c r="B179" s="56"/>
      <c r="C179" s="86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7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</row>
    <row r="180" spans="1:31" s="81" customFormat="1">
      <c r="A180" s="66"/>
      <c r="B180" s="56"/>
      <c r="C180" s="74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S180" s="78"/>
      <c r="T180" s="80"/>
      <c r="U180" s="80"/>
      <c r="V180" s="80"/>
      <c r="W180" s="80"/>
      <c r="X180" s="80"/>
      <c r="Y180" s="80"/>
      <c r="Z180" s="80"/>
      <c r="AA180" s="80"/>
      <c r="AB180" s="80"/>
    </row>
    <row r="181" spans="1:31" s="79" customFormat="1">
      <c r="A181" s="66"/>
      <c r="B181" s="56"/>
      <c r="C181" s="7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7"/>
      <c r="Q181" s="78"/>
      <c r="R181" s="78"/>
      <c r="S181" s="78"/>
      <c r="T181" s="81"/>
      <c r="U181" s="81"/>
      <c r="V181" s="81"/>
      <c r="W181" s="81"/>
      <c r="X181" s="81"/>
      <c r="Y181" s="81"/>
      <c r="Z181" s="81"/>
      <c r="AA181" s="81"/>
      <c r="AB181" s="81"/>
      <c r="AC181" s="78"/>
      <c r="AD181" s="78"/>
      <c r="AE181" s="78"/>
    </row>
    <row r="182" spans="1:31" s="79" customFormat="1">
      <c r="A182" s="66"/>
      <c r="B182" s="56"/>
      <c r="C182" s="74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7"/>
      <c r="Q182" s="78"/>
      <c r="R182" s="78"/>
      <c r="S182" s="78"/>
      <c r="T182" s="81"/>
      <c r="U182" s="81"/>
      <c r="V182" s="81"/>
      <c r="W182" s="81"/>
      <c r="X182" s="81"/>
      <c r="Y182" s="81"/>
      <c r="Z182" s="81"/>
      <c r="AA182" s="81"/>
      <c r="AB182" s="81"/>
      <c r="AC182" s="78"/>
      <c r="AD182" s="78"/>
      <c r="AE182" s="78"/>
    </row>
    <row r="183" spans="1:31" s="79" customFormat="1">
      <c r="A183" s="66"/>
      <c r="B183" s="56"/>
      <c r="C183" s="74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77"/>
      <c r="Q183" s="78"/>
      <c r="R183" s="78"/>
      <c r="S183" s="78"/>
      <c r="T183" s="81"/>
      <c r="U183" s="81"/>
      <c r="V183" s="81"/>
      <c r="W183" s="81"/>
      <c r="X183" s="81"/>
      <c r="Y183" s="81"/>
      <c r="Z183" s="81"/>
      <c r="AA183" s="81"/>
      <c r="AB183" s="81"/>
      <c r="AC183" s="78"/>
      <c r="AD183" s="78"/>
      <c r="AE183" s="78"/>
    </row>
    <row r="184" spans="1:31" s="79" customFormat="1">
      <c r="A184" s="66"/>
      <c r="B184" s="56"/>
      <c r="C184" s="74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77"/>
      <c r="Q184" s="78"/>
      <c r="R184" s="78"/>
      <c r="S184" s="78"/>
      <c r="T184" s="81"/>
      <c r="U184" s="81"/>
      <c r="V184" s="81"/>
      <c r="W184" s="81"/>
      <c r="X184" s="81"/>
      <c r="Y184" s="81"/>
      <c r="Z184" s="81"/>
      <c r="AA184" s="81"/>
      <c r="AB184" s="81"/>
      <c r="AC184" s="78"/>
      <c r="AD184" s="78"/>
      <c r="AE184" s="78"/>
    </row>
    <row r="185" spans="1:31" s="79" customFormat="1">
      <c r="A185" s="66"/>
      <c r="B185" s="56"/>
      <c r="C185" s="74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77"/>
      <c r="Q185" s="78"/>
      <c r="R185" s="78"/>
      <c r="S185" s="78"/>
      <c r="T185" s="81"/>
      <c r="U185" s="81"/>
      <c r="V185" s="81"/>
      <c r="W185" s="81"/>
      <c r="X185" s="81"/>
      <c r="Y185" s="81"/>
      <c r="Z185" s="81"/>
      <c r="AA185" s="81"/>
      <c r="AB185" s="81"/>
      <c r="AC185" s="78"/>
      <c r="AD185" s="78"/>
      <c r="AE185" s="78"/>
    </row>
    <row r="186" spans="1:31" s="2" customFormat="1">
      <c r="A186" s="66"/>
      <c r="B186" s="56"/>
      <c r="C186" s="74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S186" s="1"/>
    </row>
    <row r="187" spans="1:31" s="3" customFormat="1">
      <c r="A187" s="66"/>
      <c r="B187" s="56"/>
      <c r="C187" s="74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S187" s="2"/>
    </row>
    <row r="188" spans="1:31">
      <c r="A188" s="66"/>
      <c r="B188" s="56"/>
      <c r="C188" s="74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3"/>
    </row>
    <row r="189" spans="1:31">
      <c r="A189" s="172" t="s">
        <v>40</v>
      </c>
      <c r="B189" s="172"/>
      <c r="C189" s="172"/>
      <c r="D189" s="172"/>
      <c r="E189" s="172"/>
      <c r="F189" s="172"/>
      <c r="G189" s="172"/>
      <c r="H189" s="172"/>
      <c r="I189" s="172"/>
      <c r="J189" s="172"/>
      <c r="K189" s="172"/>
      <c r="L189" s="172"/>
      <c r="M189" s="172"/>
      <c r="N189" s="172"/>
      <c r="O189" s="172"/>
    </row>
    <row r="190" spans="1:31" s="2" customFormat="1" ht="15.75" customHeight="1">
      <c r="A190" s="169" t="s">
        <v>65</v>
      </c>
      <c r="B190" s="173" t="s">
        <v>66</v>
      </c>
      <c r="C190" s="173" t="s">
        <v>67</v>
      </c>
      <c r="D190" s="153" t="s">
        <v>46</v>
      </c>
      <c r="E190" s="153"/>
      <c r="F190" s="153"/>
      <c r="G190" s="173" t="s">
        <v>72</v>
      </c>
      <c r="H190" s="153" t="s">
        <v>68</v>
      </c>
      <c r="I190" s="153"/>
      <c r="J190" s="153"/>
      <c r="K190" s="153"/>
      <c r="L190" s="153" t="s">
        <v>69</v>
      </c>
      <c r="M190" s="153"/>
      <c r="N190" s="153"/>
      <c r="O190" s="153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31" s="3" customFormat="1">
      <c r="A191" s="169"/>
      <c r="B191" s="173"/>
      <c r="C191" s="173"/>
      <c r="D191" s="53" t="s">
        <v>47</v>
      </c>
      <c r="E191" s="53" t="s">
        <v>48</v>
      </c>
      <c r="F191" s="53" t="s">
        <v>49</v>
      </c>
      <c r="G191" s="173"/>
      <c r="H191" s="55" t="s">
        <v>1</v>
      </c>
      <c r="I191" s="55" t="s">
        <v>2</v>
      </c>
      <c r="J191" s="55" t="s">
        <v>0</v>
      </c>
      <c r="K191" s="55" t="s">
        <v>3</v>
      </c>
      <c r="L191" s="55" t="s">
        <v>70</v>
      </c>
      <c r="M191" s="55" t="s">
        <v>4</v>
      </c>
      <c r="N191" s="55" t="s">
        <v>71</v>
      </c>
      <c r="O191" s="55" t="s">
        <v>5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31">
      <c r="A192" s="63"/>
      <c r="B192" s="174" t="s">
        <v>10</v>
      </c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6"/>
    </row>
    <row r="193" spans="1:31">
      <c r="A193" s="38">
        <v>520</v>
      </c>
      <c r="B193" s="46" t="s">
        <v>51</v>
      </c>
      <c r="C193" s="49">
        <v>205</v>
      </c>
      <c r="D193" s="54">
        <v>5.0999999999999996</v>
      </c>
      <c r="E193" s="54">
        <v>5.0999999999999996</v>
      </c>
      <c r="F193" s="54">
        <v>31.84</v>
      </c>
      <c r="G193" s="54">
        <v>185.6</v>
      </c>
      <c r="H193" s="54">
        <v>0.06</v>
      </c>
      <c r="I193" s="54">
        <v>0.12</v>
      </c>
      <c r="J193" s="54">
        <v>1.22</v>
      </c>
      <c r="K193" s="54">
        <v>0.2</v>
      </c>
      <c r="L193" s="54">
        <v>125.2</v>
      </c>
      <c r="M193" s="54">
        <v>36.32</v>
      </c>
      <c r="N193" s="54">
        <v>152.66</v>
      </c>
      <c r="O193" s="54">
        <v>0.78</v>
      </c>
    </row>
    <row r="194" spans="1:31" s="2" customFormat="1">
      <c r="A194" s="38">
        <v>1059</v>
      </c>
      <c r="B194" s="46" t="s">
        <v>81</v>
      </c>
      <c r="C194" s="49">
        <v>200</v>
      </c>
      <c r="D194" s="54">
        <v>0.8</v>
      </c>
      <c r="E194" s="54">
        <v>0.8</v>
      </c>
      <c r="F194" s="54">
        <v>19.600000000000001</v>
      </c>
      <c r="G194" s="54">
        <v>88</v>
      </c>
      <c r="H194" s="54">
        <v>0.09</v>
      </c>
      <c r="I194" s="54">
        <v>0.04</v>
      </c>
      <c r="J194" s="54">
        <v>40</v>
      </c>
      <c r="K194" s="54">
        <v>0</v>
      </c>
      <c r="L194" s="54">
        <v>20</v>
      </c>
      <c r="M194" s="54">
        <v>0</v>
      </c>
      <c r="N194" s="54">
        <v>12</v>
      </c>
      <c r="O194" s="54">
        <v>0.6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31">
      <c r="A195" s="38">
        <v>1184</v>
      </c>
      <c r="B195" s="46" t="s">
        <v>22</v>
      </c>
      <c r="C195" s="49">
        <v>200</v>
      </c>
      <c r="D195" s="54">
        <v>3.8</v>
      </c>
      <c r="E195" s="54">
        <v>4</v>
      </c>
      <c r="F195" s="54">
        <v>25.8</v>
      </c>
      <c r="G195" s="54">
        <v>154</v>
      </c>
      <c r="H195" s="54">
        <v>0.08</v>
      </c>
      <c r="I195" s="54">
        <v>0.05</v>
      </c>
      <c r="J195" s="54">
        <v>2.2200000000000002</v>
      </c>
      <c r="K195" s="54">
        <v>0.05</v>
      </c>
      <c r="L195" s="54">
        <v>49.92</v>
      </c>
      <c r="M195" s="54">
        <v>0.7</v>
      </c>
      <c r="N195" s="54">
        <v>0</v>
      </c>
      <c r="O195" s="54">
        <v>0</v>
      </c>
      <c r="T195" s="2"/>
      <c r="U195" s="2"/>
      <c r="V195" s="2"/>
      <c r="W195" s="2"/>
      <c r="X195" s="2"/>
      <c r="Y195" s="2"/>
      <c r="Z195" s="2"/>
      <c r="AA195" s="2"/>
      <c r="AB195" s="2"/>
    </row>
    <row r="196" spans="1:31" s="10" customFormat="1">
      <c r="A196" s="38"/>
      <c r="B196" s="46" t="s">
        <v>8</v>
      </c>
      <c r="C196" s="49">
        <v>100</v>
      </c>
      <c r="D196" s="54">
        <v>7.6</v>
      </c>
      <c r="E196" s="54">
        <v>0.8</v>
      </c>
      <c r="F196" s="54">
        <v>46.7</v>
      </c>
      <c r="G196" s="54">
        <v>212.5</v>
      </c>
      <c r="H196" s="54">
        <v>0</v>
      </c>
      <c r="I196" s="54">
        <v>0.12</v>
      </c>
      <c r="J196" s="54">
        <v>0</v>
      </c>
      <c r="K196" s="54">
        <v>0</v>
      </c>
      <c r="L196" s="54">
        <v>20</v>
      </c>
      <c r="M196" s="54">
        <v>28</v>
      </c>
      <c r="N196" s="54">
        <v>68.7</v>
      </c>
      <c r="O196" s="54">
        <v>1.25</v>
      </c>
      <c r="P196" s="9"/>
    </row>
    <row r="197" spans="1:31" s="3" customFormat="1">
      <c r="A197" s="38"/>
      <c r="B197" s="46" t="s">
        <v>12</v>
      </c>
      <c r="C197" s="54"/>
      <c r="D197" s="54">
        <f t="shared" ref="D197:O197" si="18">SUM(D193:D196)</f>
        <v>17.299999999999997</v>
      </c>
      <c r="E197" s="54">
        <f t="shared" si="18"/>
        <v>10.7</v>
      </c>
      <c r="F197" s="54">
        <f t="shared" si="18"/>
        <v>123.94</v>
      </c>
      <c r="G197" s="54">
        <f t="shared" si="18"/>
        <v>640.1</v>
      </c>
      <c r="H197" s="54">
        <f t="shared" si="18"/>
        <v>0.22999999999999998</v>
      </c>
      <c r="I197" s="54">
        <f t="shared" si="18"/>
        <v>0.33</v>
      </c>
      <c r="J197" s="54">
        <f t="shared" si="18"/>
        <v>43.44</v>
      </c>
      <c r="K197" s="54">
        <f t="shared" si="18"/>
        <v>0.25</v>
      </c>
      <c r="L197" s="54">
        <f t="shared" si="18"/>
        <v>215.12</v>
      </c>
      <c r="M197" s="54">
        <f t="shared" si="18"/>
        <v>65.02000000000001</v>
      </c>
      <c r="N197" s="54">
        <f t="shared" si="18"/>
        <v>233.36</v>
      </c>
      <c r="O197" s="54">
        <f t="shared" si="18"/>
        <v>2.63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31" s="8" customFormat="1">
      <c r="A198" s="63"/>
      <c r="B198" s="174" t="s">
        <v>15</v>
      </c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6"/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 s="8" customFormat="1">
      <c r="A199" s="38">
        <v>222</v>
      </c>
      <c r="B199" s="103" t="s">
        <v>143</v>
      </c>
      <c r="C199" s="38">
        <v>100</v>
      </c>
      <c r="D199" s="54">
        <v>2.2999999999999998</v>
      </c>
      <c r="E199" s="54">
        <v>6.8</v>
      </c>
      <c r="F199" s="54">
        <v>11.7</v>
      </c>
      <c r="G199" s="54">
        <v>119</v>
      </c>
      <c r="H199" s="54">
        <v>1.7999999999999999E-2</v>
      </c>
      <c r="I199" s="54">
        <v>6.6</v>
      </c>
      <c r="J199" s="54">
        <v>0</v>
      </c>
      <c r="K199" s="54">
        <v>0</v>
      </c>
      <c r="L199" s="54">
        <v>39</v>
      </c>
      <c r="M199" s="54">
        <v>59</v>
      </c>
      <c r="N199" s="54">
        <v>18</v>
      </c>
      <c r="O199" s="54">
        <v>6.6</v>
      </c>
      <c r="P199" s="7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31">
      <c r="A200" s="192">
        <v>317</v>
      </c>
      <c r="B200" s="190" t="s">
        <v>95</v>
      </c>
      <c r="C200" s="149" t="s">
        <v>96</v>
      </c>
      <c r="D200" s="151">
        <v>6.2</v>
      </c>
      <c r="E200" s="151">
        <v>7</v>
      </c>
      <c r="F200" s="151">
        <v>13.6</v>
      </c>
      <c r="G200" s="151">
        <v>142.6</v>
      </c>
      <c r="H200" s="151">
        <v>0.3</v>
      </c>
      <c r="I200" s="151">
        <v>0.1</v>
      </c>
      <c r="J200" s="151">
        <v>5.0999999999999996</v>
      </c>
      <c r="K200" s="151">
        <v>0</v>
      </c>
      <c r="L200" s="151">
        <v>62.8</v>
      </c>
      <c r="M200" s="151">
        <v>5.4</v>
      </c>
      <c r="N200" s="151">
        <v>29.8</v>
      </c>
      <c r="O200" s="151">
        <v>1.6</v>
      </c>
      <c r="P200" s="9"/>
      <c r="Q200" s="10"/>
      <c r="R200" s="9"/>
      <c r="T200" s="2"/>
      <c r="U200" s="2"/>
      <c r="V200" s="2"/>
      <c r="W200" s="2"/>
      <c r="X200" s="2"/>
      <c r="Y200" s="2"/>
      <c r="Z200" s="2"/>
      <c r="AA200" s="2"/>
      <c r="AB200" s="2"/>
      <c r="AC200" s="35"/>
    </row>
    <row r="201" spans="1:31">
      <c r="A201" s="193"/>
      <c r="B201" s="191"/>
      <c r="C201" s="150"/>
      <c r="D201" s="152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S201" s="2"/>
    </row>
    <row r="202" spans="1:31">
      <c r="A202" s="38">
        <v>836</v>
      </c>
      <c r="B202" s="103" t="s">
        <v>24</v>
      </c>
      <c r="C202" s="38">
        <v>100</v>
      </c>
      <c r="D202" s="54">
        <v>19.100000000000001</v>
      </c>
      <c r="E202" s="54">
        <v>14.6</v>
      </c>
      <c r="F202" s="54">
        <v>0.22</v>
      </c>
      <c r="G202" s="54">
        <v>197.6</v>
      </c>
      <c r="H202" s="54">
        <v>0.01</v>
      </c>
      <c r="I202" s="54">
        <v>0.03</v>
      </c>
      <c r="J202" s="54">
        <v>0</v>
      </c>
      <c r="K202" s="54">
        <v>2.7E-2</v>
      </c>
      <c r="L202" s="54">
        <v>4.58</v>
      </c>
      <c r="M202" s="54">
        <v>1.33</v>
      </c>
      <c r="N202" s="54">
        <v>68.16</v>
      </c>
      <c r="O202" s="54">
        <v>1.01</v>
      </c>
    </row>
    <row r="203" spans="1:31">
      <c r="A203" s="38">
        <v>888</v>
      </c>
      <c r="B203" s="103" t="s">
        <v>33</v>
      </c>
      <c r="C203" s="38">
        <v>180</v>
      </c>
      <c r="D203" s="54">
        <v>9.5</v>
      </c>
      <c r="E203" s="54">
        <v>6.9</v>
      </c>
      <c r="F203" s="54">
        <v>43.2</v>
      </c>
      <c r="G203" s="54">
        <v>273</v>
      </c>
      <c r="H203" s="54">
        <v>0.04</v>
      </c>
      <c r="I203" s="54">
        <v>0.14000000000000001</v>
      </c>
      <c r="J203" s="54">
        <v>0</v>
      </c>
      <c r="K203" s="54">
        <v>0.03</v>
      </c>
      <c r="L203" s="54">
        <v>15.62</v>
      </c>
      <c r="M203" s="54">
        <v>36</v>
      </c>
      <c r="N203" s="54">
        <v>127.82</v>
      </c>
      <c r="O203" s="54">
        <v>2.86</v>
      </c>
    </row>
    <row r="204" spans="1:31" s="79" customFormat="1">
      <c r="A204" s="38">
        <v>1081</v>
      </c>
      <c r="B204" s="46" t="s">
        <v>82</v>
      </c>
      <c r="C204" s="49">
        <v>200</v>
      </c>
      <c r="D204" s="54">
        <v>0.56000000000000005</v>
      </c>
      <c r="E204" s="54">
        <v>0</v>
      </c>
      <c r="F204" s="54">
        <v>25.23</v>
      </c>
      <c r="G204" s="54">
        <v>103.2</v>
      </c>
      <c r="H204" s="54">
        <v>0</v>
      </c>
      <c r="I204" s="54">
        <v>0.04</v>
      </c>
      <c r="J204" s="54">
        <v>3.6</v>
      </c>
      <c r="K204" s="54">
        <v>0</v>
      </c>
      <c r="L204" s="54">
        <v>20</v>
      </c>
      <c r="M204" s="54">
        <v>0</v>
      </c>
      <c r="N204" s="54">
        <v>12</v>
      </c>
      <c r="O204" s="54">
        <v>0.4</v>
      </c>
      <c r="P204" s="77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</row>
    <row r="205" spans="1:31" s="79" customFormat="1">
      <c r="A205" s="38" t="s">
        <v>93</v>
      </c>
      <c r="B205" s="46" t="s">
        <v>14</v>
      </c>
      <c r="C205" s="49">
        <v>50</v>
      </c>
      <c r="D205" s="54">
        <v>3.75</v>
      </c>
      <c r="E205" s="54">
        <v>6.6</v>
      </c>
      <c r="F205" s="54">
        <v>34.5</v>
      </c>
      <c r="G205" s="54">
        <v>197</v>
      </c>
      <c r="H205" s="54">
        <v>1.7999999999999999E-2</v>
      </c>
      <c r="I205" s="54">
        <v>0.28999999999999998</v>
      </c>
      <c r="J205" s="54">
        <v>5.3280000000000003</v>
      </c>
      <c r="K205" s="54">
        <v>1.73</v>
      </c>
      <c r="L205" s="54">
        <v>21.92</v>
      </c>
      <c r="M205" s="54">
        <v>18.2</v>
      </c>
      <c r="N205" s="54">
        <v>95.67</v>
      </c>
      <c r="O205" s="54">
        <v>1.08</v>
      </c>
      <c r="P205" s="77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</row>
    <row r="206" spans="1:31" s="80" customFormat="1">
      <c r="A206" s="38"/>
      <c r="B206" s="46" t="s">
        <v>21</v>
      </c>
      <c r="C206" s="49">
        <v>60</v>
      </c>
      <c r="D206" s="54">
        <v>4.2</v>
      </c>
      <c r="E206" s="54">
        <v>0.75</v>
      </c>
      <c r="F206" s="54">
        <v>21.9</v>
      </c>
      <c r="G206" s="54">
        <v>106.5</v>
      </c>
      <c r="H206" s="54">
        <v>0</v>
      </c>
      <c r="I206" s="54">
        <v>0.15</v>
      </c>
      <c r="J206" s="54">
        <v>0</v>
      </c>
      <c r="K206" s="54">
        <v>7.0000000000000001E-3</v>
      </c>
      <c r="L206" s="54">
        <v>22</v>
      </c>
      <c r="M206" s="54">
        <v>19.899999999999999</v>
      </c>
      <c r="N206" s="54">
        <v>91.35</v>
      </c>
      <c r="O206" s="54">
        <v>2.1</v>
      </c>
      <c r="S206" s="78"/>
      <c r="T206" s="78"/>
      <c r="U206" s="78"/>
      <c r="V206" s="78"/>
      <c r="W206" s="78"/>
      <c r="X206" s="78"/>
      <c r="Y206" s="78"/>
      <c r="Z206" s="78"/>
      <c r="AA206" s="78"/>
      <c r="AB206" s="78"/>
    </row>
    <row r="207" spans="1:31" s="79" customFormat="1">
      <c r="A207" s="38"/>
      <c r="B207" s="46" t="s">
        <v>12</v>
      </c>
      <c r="C207" s="54"/>
      <c r="D207" s="54">
        <f>SUM(D199:D206)</f>
        <v>45.610000000000007</v>
      </c>
      <c r="E207" s="54">
        <f t="shared" ref="E207:O207" si="19">SUM(E199:E206)</f>
        <v>42.65</v>
      </c>
      <c r="F207" s="54">
        <f t="shared" si="19"/>
        <v>150.35</v>
      </c>
      <c r="G207" s="54">
        <f t="shared" si="19"/>
        <v>1138.9000000000001</v>
      </c>
      <c r="H207" s="54">
        <f t="shared" si="19"/>
        <v>0.38600000000000001</v>
      </c>
      <c r="I207" s="54">
        <f t="shared" si="19"/>
        <v>7.35</v>
      </c>
      <c r="J207" s="54">
        <f t="shared" si="19"/>
        <v>14.027999999999999</v>
      </c>
      <c r="K207" s="54">
        <f t="shared" si="19"/>
        <v>1.7939999999999998</v>
      </c>
      <c r="L207" s="54">
        <f t="shared" si="19"/>
        <v>185.92000000000002</v>
      </c>
      <c r="M207" s="54">
        <f t="shared" si="19"/>
        <v>139.83000000000001</v>
      </c>
      <c r="N207" s="54">
        <f t="shared" si="19"/>
        <v>442.79999999999995</v>
      </c>
      <c r="O207" s="54">
        <f t="shared" si="19"/>
        <v>15.649999999999999</v>
      </c>
      <c r="P207" s="77"/>
      <c r="Q207" s="78"/>
      <c r="R207" s="78"/>
      <c r="S207" s="78"/>
      <c r="T207" s="81"/>
      <c r="U207" s="81"/>
      <c r="V207" s="81"/>
      <c r="W207" s="81"/>
      <c r="X207" s="81"/>
      <c r="Y207" s="81"/>
      <c r="Z207" s="81"/>
      <c r="AA207" s="81"/>
      <c r="AB207" s="81"/>
      <c r="AC207" s="78"/>
      <c r="AD207" s="78"/>
      <c r="AE207" s="78"/>
    </row>
    <row r="208" spans="1:31" s="79" customFormat="1">
      <c r="A208" s="38"/>
      <c r="B208" s="89" t="s">
        <v>99</v>
      </c>
      <c r="C208" s="90"/>
      <c r="D208" s="91">
        <f>D197+D207</f>
        <v>62.910000000000004</v>
      </c>
      <c r="E208" s="91">
        <f t="shared" ref="E208:O208" si="20">E197+E207</f>
        <v>53.349999999999994</v>
      </c>
      <c r="F208" s="91">
        <f t="shared" si="20"/>
        <v>274.28999999999996</v>
      </c>
      <c r="G208" s="91">
        <f t="shared" si="20"/>
        <v>1779</v>
      </c>
      <c r="H208" s="91">
        <f t="shared" si="20"/>
        <v>0.61599999999999999</v>
      </c>
      <c r="I208" s="91">
        <f t="shared" si="20"/>
        <v>7.68</v>
      </c>
      <c r="J208" s="91">
        <f t="shared" si="20"/>
        <v>57.467999999999996</v>
      </c>
      <c r="K208" s="91">
        <f t="shared" si="20"/>
        <v>2.0439999999999996</v>
      </c>
      <c r="L208" s="91">
        <f t="shared" si="20"/>
        <v>401.04</v>
      </c>
      <c r="M208" s="91">
        <f t="shared" si="20"/>
        <v>204.85000000000002</v>
      </c>
      <c r="N208" s="91">
        <f t="shared" si="20"/>
        <v>676.16</v>
      </c>
      <c r="O208" s="91">
        <f t="shared" si="20"/>
        <v>18.279999999999998</v>
      </c>
      <c r="P208" s="77"/>
      <c r="Q208" s="78"/>
      <c r="R208" s="78"/>
      <c r="S208" s="81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</row>
    <row r="209" spans="1:31" s="79" customFormat="1">
      <c r="A209" s="66"/>
      <c r="B209" s="56"/>
      <c r="C209" s="74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77"/>
      <c r="Q209" s="78"/>
      <c r="R209" s="78"/>
      <c r="S209" s="48"/>
      <c r="T209" s="48"/>
      <c r="U209" s="184"/>
      <c r="V209" s="184"/>
      <c r="W209" s="184"/>
      <c r="X209" s="184"/>
      <c r="Y209" s="184"/>
      <c r="Z209" s="35"/>
      <c r="AA209" s="35"/>
      <c r="AB209" s="35"/>
      <c r="AC209" s="78"/>
      <c r="AD209" s="78"/>
      <c r="AE209" s="78"/>
    </row>
    <row r="210" spans="1:31" s="79" customFormat="1" ht="30" customHeight="1">
      <c r="A210" s="66"/>
      <c r="B210" s="56"/>
      <c r="C210" s="74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77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</row>
    <row r="211" spans="1:31" s="79" customFormat="1">
      <c r="A211" s="66"/>
      <c r="B211" s="56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77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</row>
    <row r="212" spans="1:31" s="81" customFormat="1">
      <c r="A212" s="75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S212" s="78"/>
      <c r="T212" s="80"/>
      <c r="U212" s="80"/>
      <c r="V212" s="80"/>
      <c r="W212" s="80"/>
      <c r="X212" s="80"/>
      <c r="Y212" s="80"/>
      <c r="Z212" s="80"/>
      <c r="AA212" s="80"/>
      <c r="AB212" s="80"/>
    </row>
    <row r="213" spans="1:31" s="79" customFormat="1">
      <c r="A213" s="66"/>
      <c r="B213" s="56"/>
      <c r="C213" s="74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77"/>
      <c r="Q213" s="78"/>
      <c r="R213" s="78"/>
      <c r="S213" s="80"/>
      <c r="T213" s="81"/>
      <c r="U213" s="81"/>
      <c r="V213" s="81"/>
      <c r="W213" s="81"/>
      <c r="X213" s="81"/>
      <c r="Y213" s="81"/>
      <c r="Z213" s="81"/>
      <c r="AA213" s="81"/>
      <c r="AB213" s="81"/>
      <c r="AC213" s="78"/>
      <c r="AD213" s="78"/>
      <c r="AE213" s="78"/>
    </row>
    <row r="214" spans="1:31" s="79" customFormat="1">
      <c r="A214" s="66"/>
      <c r="B214" s="56"/>
      <c r="C214" s="74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2"/>
      <c r="Q214" s="48"/>
      <c r="R214" s="82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35"/>
      <c r="AD214" s="78"/>
      <c r="AE214" s="78"/>
    </row>
    <row r="215" spans="1:31" s="79" customFormat="1">
      <c r="A215" s="66"/>
      <c r="B215" s="56"/>
      <c r="C215" s="74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82"/>
      <c r="Q215" s="48"/>
      <c r="R215" s="82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35"/>
      <c r="AD215" s="78"/>
      <c r="AE215" s="78"/>
    </row>
    <row r="216" spans="1:31" s="79" customFormat="1">
      <c r="A216" s="66"/>
      <c r="B216" s="56"/>
      <c r="C216" s="74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82"/>
      <c r="Q216" s="48"/>
      <c r="R216" s="82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35"/>
      <c r="AD216" s="78"/>
      <c r="AE216" s="78"/>
    </row>
    <row r="217" spans="1:31" s="79" customFormat="1">
      <c r="A217" s="66"/>
      <c r="B217" s="56"/>
      <c r="C217" s="74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77"/>
      <c r="Q217" s="78"/>
      <c r="R217" s="78"/>
      <c r="S217" s="81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</row>
    <row r="218" spans="1:31">
      <c r="A218" s="66"/>
      <c r="B218" s="56"/>
      <c r="C218" s="74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S218" s="3"/>
    </row>
    <row r="219" spans="1:31">
      <c r="A219" s="66"/>
      <c r="B219" s="56"/>
      <c r="C219" s="74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</row>
    <row r="220" spans="1:31">
      <c r="A220" s="66"/>
      <c r="B220" s="56"/>
      <c r="C220" s="74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</row>
    <row r="221" spans="1:31" s="3" customFormat="1">
      <c r="A221" s="172" t="s">
        <v>41</v>
      </c>
      <c r="B221" s="172"/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31">
      <c r="A222" s="169" t="s">
        <v>65</v>
      </c>
      <c r="B222" s="173" t="s">
        <v>66</v>
      </c>
      <c r="C222" s="173" t="s">
        <v>67</v>
      </c>
      <c r="D222" s="153" t="s">
        <v>46</v>
      </c>
      <c r="E222" s="153"/>
      <c r="F222" s="153"/>
      <c r="G222" s="173" t="s">
        <v>72</v>
      </c>
      <c r="H222" s="153" t="s">
        <v>68</v>
      </c>
      <c r="I222" s="153"/>
      <c r="J222" s="153"/>
      <c r="K222" s="153"/>
      <c r="L222" s="153" t="s">
        <v>69</v>
      </c>
      <c r="M222" s="153"/>
      <c r="N222" s="153"/>
      <c r="O222" s="153"/>
    </row>
    <row r="223" spans="1:31">
      <c r="A223" s="169"/>
      <c r="B223" s="173"/>
      <c r="C223" s="173"/>
      <c r="D223" s="53" t="s">
        <v>47</v>
      </c>
      <c r="E223" s="53" t="s">
        <v>48</v>
      </c>
      <c r="F223" s="53" t="s">
        <v>49</v>
      </c>
      <c r="G223" s="173"/>
      <c r="H223" s="55" t="s">
        <v>1</v>
      </c>
      <c r="I223" s="55" t="s">
        <v>2</v>
      </c>
      <c r="J223" s="55" t="s">
        <v>0</v>
      </c>
      <c r="K223" s="55" t="s">
        <v>3</v>
      </c>
      <c r="L223" s="55" t="s">
        <v>70</v>
      </c>
      <c r="M223" s="55" t="s">
        <v>4</v>
      </c>
      <c r="N223" s="55" t="s">
        <v>71</v>
      </c>
      <c r="O223" s="55" t="s">
        <v>5</v>
      </c>
    </row>
    <row r="224" spans="1:31">
      <c r="A224" s="63"/>
      <c r="B224" s="174" t="s">
        <v>10</v>
      </c>
      <c r="C224" s="175"/>
      <c r="D224" s="175"/>
      <c r="E224" s="175"/>
      <c r="F224" s="175"/>
      <c r="G224" s="175"/>
      <c r="H224" s="175"/>
      <c r="I224" s="175"/>
      <c r="J224" s="175"/>
      <c r="K224" s="175"/>
      <c r="L224" s="175"/>
      <c r="M224" s="175"/>
      <c r="N224" s="175"/>
      <c r="O224" s="176"/>
      <c r="T224" s="2"/>
      <c r="U224" s="2"/>
      <c r="V224" s="2"/>
      <c r="W224" s="2"/>
      <c r="X224" s="2"/>
      <c r="Y224" s="2"/>
      <c r="Z224" s="2"/>
      <c r="AA224" s="2"/>
      <c r="AB224" s="2"/>
    </row>
    <row r="225" spans="1:31">
      <c r="A225" s="38">
        <v>1260</v>
      </c>
      <c r="B225" s="46" t="s">
        <v>128</v>
      </c>
      <c r="C225" s="49">
        <v>200</v>
      </c>
      <c r="D225" s="54">
        <v>12</v>
      </c>
      <c r="E225" s="54">
        <v>19.8</v>
      </c>
      <c r="F225" s="54">
        <v>65.3</v>
      </c>
      <c r="G225" s="54">
        <v>496</v>
      </c>
      <c r="H225" s="54">
        <v>2.3E-2</v>
      </c>
      <c r="I225" s="54">
        <v>0.3</v>
      </c>
      <c r="J225" s="54">
        <v>5.3</v>
      </c>
      <c r="K225" s="54">
        <v>1.6</v>
      </c>
      <c r="L225" s="54">
        <v>20.3</v>
      </c>
      <c r="M225" s="54">
        <v>16.8</v>
      </c>
      <c r="N225" s="54">
        <v>90.3</v>
      </c>
      <c r="O225" s="54">
        <v>2.1</v>
      </c>
      <c r="S225" s="2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>
      <c r="A226" s="38">
        <v>41</v>
      </c>
      <c r="B226" s="46" t="s">
        <v>11</v>
      </c>
      <c r="C226" s="49">
        <v>15</v>
      </c>
      <c r="D226" s="54">
        <v>7.0000000000000007E-2</v>
      </c>
      <c r="E226" s="54">
        <v>12.3</v>
      </c>
      <c r="F226" s="54">
        <v>0.12</v>
      </c>
      <c r="G226" s="54">
        <v>112.5</v>
      </c>
      <c r="H226" s="54">
        <v>7.4999999999999997E-2</v>
      </c>
      <c r="I226" s="54">
        <v>0</v>
      </c>
      <c r="J226" s="54">
        <v>0</v>
      </c>
      <c r="K226" s="54">
        <v>1.23</v>
      </c>
      <c r="L226" s="54">
        <v>3.3</v>
      </c>
      <c r="M226" s="54">
        <v>0.45</v>
      </c>
      <c r="N226" s="54">
        <v>2.85</v>
      </c>
      <c r="O226" s="54">
        <v>0.03</v>
      </c>
    </row>
    <row r="227" spans="1:31">
      <c r="A227" s="38">
        <v>1167</v>
      </c>
      <c r="B227" s="46" t="s">
        <v>7</v>
      </c>
      <c r="C227" s="123" t="s">
        <v>147</v>
      </c>
      <c r="D227" s="54">
        <v>0.2</v>
      </c>
      <c r="E227" s="54">
        <v>0.05</v>
      </c>
      <c r="F227" s="54">
        <v>15.01</v>
      </c>
      <c r="G227" s="54">
        <v>61.3</v>
      </c>
      <c r="H227" s="54">
        <v>0.03</v>
      </c>
      <c r="I227" s="54">
        <v>0</v>
      </c>
      <c r="J227" s="54">
        <v>0.03</v>
      </c>
      <c r="K227" s="54">
        <v>0</v>
      </c>
      <c r="L227" s="54">
        <v>9.67</v>
      </c>
      <c r="M227" s="54">
        <v>3.29</v>
      </c>
      <c r="N227" s="54">
        <v>0.04</v>
      </c>
      <c r="O227" s="54">
        <v>0.04</v>
      </c>
      <c r="T227" s="3"/>
      <c r="U227" s="3"/>
      <c r="V227" s="3"/>
      <c r="W227" s="3"/>
      <c r="X227" s="3"/>
      <c r="Y227" s="3"/>
      <c r="Z227" s="3"/>
      <c r="AA227" s="3"/>
      <c r="AB227" s="3"/>
    </row>
    <row r="228" spans="1:31" s="2" customFormat="1">
      <c r="A228" s="38"/>
      <c r="B228" s="46" t="s">
        <v>8</v>
      </c>
      <c r="C228" s="49">
        <v>100</v>
      </c>
      <c r="D228" s="54">
        <v>7.6</v>
      </c>
      <c r="E228" s="54">
        <v>0.8</v>
      </c>
      <c r="F228" s="54">
        <v>46.7</v>
      </c>
      <c r="G228" s="54">
        <v>212.5</v>
      </c>
      <c r="H228" s="54">
        <v>0</v>
      </c>
      <c r="I228" s="54">
        <v>0.12</v>
      </c>
      <c r="J228" s="54">
        <v>0</v>
      </c>
      <c r="K228" s="54">
        <v>0</v>
      </c>
      <c r="L228" s="54">
        <v>20</v>
      </c>
      <c r="M228" s="54">
        <v>28</v>
      </c>
      <c r="N228" s="54">
        <v>68.7</v>
      </c>
      <c r="O228" s="54">
        <v>1.25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31">
      <c r="A229" s="38"/>
      <c r="B229" s="46" t="s">
        <v>12</v>
      </c>
      <c r="C229" s="49"/>
      <c r="D229" s="54">
        <f t="shared" ref="D229:O229" si="21">SUM(D225:D228)</f>
        <v>19.869999999999997</v>
      </c>
      <c r="E229" s="54">
        <f t="shared" si="21"/>
        <v>32.949999999999996</v>
      </c>
      <c r="F229" s="54">
        <f t="shared" si="21"/>
        <v>127.13000000000001</v>
      </c>
      <c r="G229" s="54">
        <f t="shared" si="21"/>
        <v>882.3</v>
      </c>
      <c r="H229" s="54">
        <f t="shared" si="21"/>
        <v>0.128</v>
      </c>
      <c r="I229" s="54">
        <f t="shared" si="21"/>
        <v>0.42</v>
      </c>
      <c r="J229" s="54">
        <f t="shared" si="21"/>
        <v>5.33</v>
      </c>
      <c r="K229" s="54">
        <f t="shared" si="21"/>
        <v>2.83</v>
      </c>
      <c r="L229" s="54">
        <f t="shared" si="21"/>
        <v>53.27</v>
      </c>
      <c r="M229" s="54">
        <f t="shared" si="21"/>
        <v>48.54</v>
      </c>
      <c r="N229" s="54">
        <f t="shared" si="21"/>
        <v>161.88999999999999</v>
      </c>
      <c r="O229" s="54">
        <f t="shared" si="21"/>
        <v>3.42</v>
      </c>
      <c r="T229" s="2"/>
      <c r="U229" s="2"/>
      <c r="V229" s="2"/>
      <c r="W229" s="2"/>
      <c r="X229" s="2"/>
      <c r="Y229" s="2"/>
      <c r="Z229" s="2"/>
      <c r="AA229" s="2"/>
      <c r="AB229" s="2"/>
    </row>
    <row r="230" spans="1:31" s="10" customFormat="1">
      <c r="A230" s="63"/>
      <c r="B230" s="174" t="s">
        <v>15</v>
      </c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6"/>
      <c r="P230" s="9"/>
      <c r="S230" s="11"/>
    </row>
    <row r="231" spans="1:31">
      <c r="A231" s="38">
        <v>51</v>
      </c>
      <c r="B231" s="103" t="s">
        <v>61</v>
      </c>
      <c r="C231" s="38">
        <v>100</v>
      </c>
      <c r="D231" s="54">
        <v>1.44</v>
      </c>
      <c r="E231" s="54">
        <v>6.3</v>
      </c>
      <c r="F231" s="54">
        <v>6.1</v>
      </c>
      <c r="G231" s="54">
        <v>88</v>
      </c>
      <c r="H231" s="54">
        <v>0</v>
      </c>
      <c r="I231" s="54">
        <v>0.75</v>
      </c>
      <c r="J231" s="54">
        <v>29.07</v>
      </c>
      <c r="K231" s="54">
        <v>4.7699999999999996</v>
      </c>
      <c r="L231" s="54">
        <v>25.59</v>
      </c>
      <c r="M231" s="54">
        <v>25.32</v>
      </c>
      <c r="N231" s="54">
        <v>63.17</v>
      </c>
      <c r="O231" s="54">
        <v>1.06</v>
      </c>
      <c r="P231" s="9"/>
      <c r="Q231" s="10"/>
      <c r="R231" s="9"/>
      <c r="S231" s="2"/>
      <c r="AC231" s="35"/>
    </row>
    <row r="232" spans="1:31">
      <c r="A232" s="38">
        <v>306</v>
      </c>
      <c r="B232" s="46" t="s">
        <v>92</v>
      </c>
      <c r="C232" s="49" t="s">
        <v>37</v>
      </c>
      <c r="D232" s="54">
        <v>2.16</v>
      </c>
      <c r="E232" s="54">
        <v>3.51</v>
      </c>
      <c r="F232" s="54">
        <v>15</v>
      </c>
      <c r="G232" s="54">
        <v>101</v>
      </c>
      <c r="H232" s="54">
        <v>2.5000000000000001E-2</v>
      </c>
      <c r="I232" s="54">
        <v>0.13</v>
      </c>
      <c r="J232" s="54">
        <v>7.8</v>
      </c>
      <c r="K232" s="54">
        <v>29.01</v>
      </c>
      <c r="L232" s="54">
        <v>30.67</v>
      </c>
      <c r="M232" s="54">
        <v>35.479999999999997</v>
      </c>
      <c r="N232" s="54">
        <v>155.6</v>
      </c>
      <c r="O232" s="54">
        <v>4.7</v>
      </c>
    </row>
    <row r="233" spans="1:31">
      <c r="A233" s="38">
        <v>817</v>
      </c>
      <c r="B233" s="103" t="s">
        <v>132</v>
      </c>
      <c r="C233" s="38">
        <v>243</v>
      </c>
      <c r="D233" s="54">
        <v>19.440000000000001</v>
      </c>
      <c r="E233" s="54">
        <v>19.04</v>
      </c>
      <c r="F233" s="54">
        <v>32</v>
      </c>
      <c r="G233" s="54">
        <v>384.8</v>
      </c>
      <c r="H233" s="54">
        <v>0.02</v>
      </c>
      <c r="I233" s="54">
        <v>0.22</v>
      </c>
      <c r="J233" s="54">
        <v>3.8</v>
      </c>
      <c r="K233" s="54">
        <v>153</v>
      </c>
      <c r="L233" s="54">
        <v>6.9</v>
      </c>
      <c r="M233" s="54">
        <v>151.9</v>
      </c>
      <c r="N233" s="54">
        <v>272.7</v>
      </c>
      <c r="O233" s="54">
        <v>3.1</v>
      </c>
    </row>
    <row r="234" spans="1:31">
      <c r="A234" s="38"/>
      <c r="B234" s="46" t="s">
        <v>84</v>
      </c>
      <c r="C234" s="49">
        <v>200</v>
      </c>
      <c r="D234" s="54">
        <v>1</v>
      </c>
      <c r="E234" s="54">
        <v>0</v>
      </c>
      <c r="F234" s="54">
        <v>23.4</v>
      </c>
      <c r="G234" s="54">
        <v>94</v>
      </c>
      <c r="H234" s="54">
        <v>0</v>
      </c>
      <c r="I234" s="54">
        <v>0.08</v>
      </c>
      <c r="J234" s="54">
        <v>80</v>
      </c>
      <c r="K234" s="54">
        <v>0</v>
      </c>
      <c r="L234" s="54">
        <v>36</v>
      </c>
      <c r="M234" s="54">
        <v>0</v>
      </c>
      <c r="N234" s="54">
        <v>26</v>
      </c>
      <c r="O234" s="54">
        <v>0.6</v>
      </c>
    </row>
    <row r="235" spans="1:31" s="79" customFormat="1">
      <c r="A235" s="38" t="s">
        <v>85</v>
      </c>
      <c r="B235" s="46" t="s">
        <v>14</v>
      </c>
      <c r="C235" s="49">
        <v>100</v>
      </c>
      <c r="D235" s="54">
        <v>7.6</v>
      </c>
      <c r="E235" s="54">
        <v>13.2</v>
      </c>
      <c r="F235" s="54">
        <v>69</v>
      </c>
      <c r="G235" s="54">
        <v>394</v>
      </c>
      <c r="H235" s="54">
        <v>1.7999999999999999E-2</v>
      </c>
      <c r="I235" s="54">
        <v>0.6</v>
      </c>
      <c r="J235" s="54">
        <v>10.6</v>
      </c>
      <c r="K235" s="54">
        <v>3.4</v>
      </c>
      <c r="L235" s="54">
        <v>43.8</v>
      </c>
      <c r="M235" s="54">
        <v>36.4</v>
      </c>
      <c r="N235" s="54">
        <v>191.4</v>
      </c>
      <c r="O235" s="54">
        <v>2.2000000000000002</v>
      </c>
      <c r="P235" s="77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</row>
    <row r="236" spans="1:31" s="79" customFormat="1" ht="17.25" customHeight="1">
      <c r="A236" s="38"/>
      <c r="B236" s="46" t="s">
        <v>21</v>
      </c>
      <c r="C236" s="49">
        <v>60</v>
      </c>
      <c r="D236" s="54">
        <v>4.2</v>
      </c>
      <c r="E236" s="54">
        <v>0.75</v>
      </c>
      <c r="F236" s="54">
        <v>21.9</v>
      </c>
      <c r="G236" s="54">
        <v>106.5</v>
      </c>
      <c r="H236" s="54">
        <v>0</v>
      </c>
      <c r="I236" s="54">
        <v>0.15</v>
      </c>
      <c r="J236" s="54">
        <v>0</v>
      </c>
      <c r="K236" s="54">
        <v>7.0000000000000001E-3</v>
      </c>
      <c r="L236" s="54">
        <v>22</v>
      </c>
      <c r="M236" s="54">
        <v>19.899999999999999</v>
      </c>
      <c r="N236" s="54">
        <v>91.35</v>
      </c>
      <c r="O236" s="54">
        <v>2.1</v>
      </c>
      <c r="P236" s="77"/>
      <c r="Q236" s="78"/>
      <c r="R236" s="78"/>
      <c r="S236" s="48"/>
      <c r="T236" s="48"/>
      <c r="U236" s="184"/>
      <c r="V236" s="184"/>
      <c r="W236" s="184"/>
      <c r="X236" s="184"/>
      <c r="Y236" s="184"/>
      <c r="Z236" s="35"/>
      <c r="AA236" s="35"/>
      <c r="AB236" s="35"/>
      <c r="AC236" s="78"/>
      <c r="AD236" s="78"/>
      <c r="AE236" s="78"/>
    </row>
    <row r="237" spans="1:31" s="81" customFormat="1">
      <c r="A237" s="38"/>
      <c r="B237" s="46" t="s">
        <v>12</v>
      </c>
      <c r="C237" s="54"/>
      <c r="D237" s="54">
        <f>SUM(D231:D236)</f>
        <v>35.840000000000003</v>
      </c>
      <c r="E237" s="54">
        <f t="shared" ref="E237:O237" si="22">SUM(E231:E236)</f>
        <v>42.8</v>
      </c>
      <c r="F237" s="54">
        <f t="shared" si="22"/>
        <v>167.4</v>
      </c>
      <c r="G237" s="54">
        <f t="shared" si="22"/>
        <v>1168.3</v>
      </c>
      <c r="H237" s="54">
        <f t="shared" si="22"/>
        <v>6.3E-2</v>
      </c>
      <c r="I237" s="54">
        <f t="shared" si="22"/>
        <v>1.9300000000000002</v>
      </c>
      <c r="J237" s="54">
        <f t="shared" si="22"/>
        <v>131.26999999999998</v>
      </c>
      <c r="K237" s="54">
        <f t="shared" si="22"/>
        <v>190.18700000000001</v>
      </c>
      <c r="L237" s="54">
        <f t="shared" si="22"/>
        <v>164.95999999999998</v>
      </c>
      <c r="M237" s="54">
        <f t="shared" si="22"/>
        <v>269</v>
      </c>
      <c r="N237" s="54">
        <f t="shared" si="22"/>
        <v>800.22</v>
      </c>
      <c r="O237" s="54">
        <f t="shared" si="22"/>
        <v>13.76</v>
      </c>
      <c r="S237" s="78"/>
      <c r="T237" s="80"/>
      <c r="U237" s="80"/>
      <c r="V237" s="80"/>
      <c r="W237" s="80"/>
      <c r="X237" s="80"/>
      <c r="Y237" s="80"/>
      <c r="Z237" s="80"/>
      <c r="AA237" s="80"/>
      <c r="AB237" s="80"/>
    </row>
    <row r="238" spans="1:31" s="48" customFormat="1">
      <c r="A238" s="38"/>
      <c r="B238" s="89" t="s">
        <v>99</v>
      </c>
      <c r="C238" s="90"/>
      <c r="D238" s="91">
        <f>D229+D237</f>
        <v>55.71</v>
      </c>
      <c r="E238" s="91">
        <f t="shared" ref="E238:O238" si="23">E229+E237</f>
        <v>75.75</v>
      </c>
      <c r="F238" s="91">
        <f t="shared" si="23"/>
        <v>294.53000000000003</v>
      </c>
      <c r="G238" s="91">
        <f t="shared" si="23"/>
        <v>2050.6</v>
      </c>
      <c r="H238" s="91">
        <f t="shared" si="23"/>
        <v>0.191</v>
      </c>
      <c r="I238" s="91">
        <f t="shared" si="23"/>
        <v>2.35</v>
      </c>
      <c r="J238" s="91">
        <f t="shared" si="23"/>
        <v>136.6</v>
      </c>
      <c r="K238" s="91">
        <f t="shared" si="23"/>
        <v>193.01700000000002</v>
      </c>
      <c r="L238" s="91">
        <f t="shared" si="23"/>
        <v>218.23</v>
      </c>
      <c r="M238" s="91">
        <f t="shared" si="23"/>
        <v>317.54000000000002</v>
      </c>
      <c r="N238" s="91">
        <f t="shared" si="23"/>
        <v>962.11</v>
      </c>
      <c r="O238" s="91">
        <f t="shared" si="23"/>
        <v>17.18</v>
      </c>
      <c r="P238" s="82"/>
      <c r="S238" s="87"/>
      <c r="T238" s="88"/>
      <c r="U238" s="88"/>
      <c r="V238" s="88"/>
      <c r="W238" s="88"/>
      <c r="X238" s="88"/>
      <c r="Y238" s="88"/>
      <c r="Z238" s="88"/>
      <c r="AA238" s="88"/>
      <c r="AB238" s="88"/>
    </row>
    <row r="239" spans="1:31" s="79" customFormat="1">
      <c r="A239" s="66"/>
      <c r="B239" s="56"/>
      <c r="C239" s="74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77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</row>
    <row r="240" spans="1:31" s="79" customFormat="1">
      <c r="A240" s="66"/>
      <c r="B240" s="56"/>
      <c r="C240" s="74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82"/>
      <c r="Q240" s="48"/>
      <c r="R240" s="82"/>
      <c r="S240" s="81"/>
      <c r="T240" s="78"/>
      <c r="U240" s="78"/>
      <c r="V240" s="78"/>
      <c r="W240" s="78"/>
      <c r="X240" s="78"/>
      <c r="Y240" s="78"/>
      <c r="Z240" s="78"/>
      <c r="AA240" s="78"/>
      <c r="AB240" s="78"/>
      <c r="AC240" s="35"/>
      <c r="AD240" s="78"/>
      <c r="AE240" s="78"/>
    </row>
    <row r="241" spans="1:31" s="79" customFormat="1">
      <c r="A241" s="66"/>
      <c r="B241" s="56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77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</row>
    <row r="242" spans="1:31" s="80" customFormat="1">
      <c r="A242" s="75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</row>
    <row r="243" spans="1:31" s="81" customFormat="1">
      <c r="A243" s="66"/>
      <c r="B243" s="56"/>
      <c r="C243" s="74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</row>
    <row r="244" spans="1:31" s="79" customFormat="1">
      <c r="A244" s="66"/>
      <c r="B244" s="56"/>
      <c r="C244" s="74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7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</row>
    <row r="245" spans="1:31" s="79" customFormat="1">
      <c r="A245" s="66"/>
      <c r="B245" s="56"/>
      <c r="C245" s="74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7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</row>
    <row r="246" spans="1:31" s="79" customFormat="1">
      <c r="A246" s="66"/>
      <c r="B246" s="56"/>
      <c r="C246" s="74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77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</row>
    <row r="247" spans="1:31" s="79" customFormat="1">
      <c r="A247" s="66"/>
      <c r="B247" s="56"/>
      <c r="C247" s="74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7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</row>
    <row r="248" spans="1:31" s="79" customFormat="1">
      <c r="A248" s="66"/>
      <c r="B248" s="56"/>
      <c r="C248" s="74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77"/>
      <c r="Q248" s="78"/>
      <c r="R248" s="78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78"/>
      <c r="AD248" s="78"/>
      <c r="AE248" s="78"/>
    </row>
    <row r="249" spans="1:31" s="79" customFormat="1">
      <c r="A249" s="66"/>
      <c r="B249" s="56"/>
      <c r="C249" s="74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77"/>
      <c r="Q249" s="78"/>
      <c r="R249" s="78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78"/>
      <c r="AD249" s="78"/>
      <c r="AE249" s="78"/>
    </row>
    <row r="250" spans="1:31" s="2" customFormat="1">
      <c r="A250" s="66"/>
      <c r="B250" s="56"/>
      <c r="C250" s="74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31" s="3" customFormat="1">
      <c r="A251" s="66"/>
      <c r="B251" s="56"/>
      <c r="C251" s="74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>
      <c r="A252" s="66"/>
      <c r="B252" s="56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</row>
    <row r="253" spans="1:31" s="8" customFormat="1">
      <c r="A253" s="66"/>
      <c r="B253" s="56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 s="8" customFormat="1">
      <c r="A254" s="172" t="s">
        <v>42</v>
      </c>
      <c r="B254" s="172"/>
      <c r="C254" s="172"/>
      <c r="D254" s="172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7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31">
      <c r="A255" s="169" t="s">
        <v>65</v>
      </c>
      <c r="B255" s="173" t="s">
        <v>66</v>
      </c>
      <c r="C255" s="173" t="s">
        <v>67</v>
      </c>
      <c r="D255" s="153" t="s">
        <v>46</v>
      </c>
      <c r="E255" s="153"/>
      <c r="F255" s="153"/>
      <c r="G255" s="173" t="s">
        <v>72</v>
      </c>
      <c r="H255" s="153" t="s">
        <v>68</v>
      </c>
      <c r="I255" s="153"/>
      <c r="J255" s="153"/>
      <c r="K255" s="153"/>
      <c r="L255" s="153" t="s">
        <v>69</v>
      </c>
      <c r="M255" s="153"/>
      <c r="N255" s="153"/>
      <c r="O255" s="153"/>
    </row>
    <row r="256" spans="1:31">
      <c r="A256" s="169"/>
      <c r="B256" s="173"/>
      <c r="C256" s="173"/>
      <c r="D256" s="53" t="s">
        <v>47</v>
      </c>
      <c r="E256" s="53" t="s">
        <v>48</v>
      </c>
      <c r="F256" s="53" t="s">
        <v>49</v>
      </c>
      <c r="G256" s="173"/>
      <c r="H256" s="55" t="s">
        <v>1</v>
      </c>
      <c r="I256" s="55" t="s">
        <v>2</v>
      </c>
      <c r="J256" s="55" t="s">
        <v>0</v>
      </c>
      <c r="K256" s="55" t="s">
        <v>3</v>
      </c>
      <c r="L256" s="55" t="s">
        <v>70</v>
      </c>
      <c r="M256" s="55" t="s">
        <v>4</v>
      </c>
      <c r="N256" s="55" t="s">
        <v>71</v>
      </c>
      <c r="O256" s="55" t="s">
        <v>5</v>
      </c>
      <c r="T256" s="2"/>
      <c r="U256" s="2"/>
      <c r="V256" s="2"/>
      <c r="W256" s="2"/>
      <c r="X256" s="2"/>
      <c r="Y256" s="2"/>
      <c r="Z256" s="2"/>
      <c r="AA256" s="2"/>
      <c r="AB256" s="2"/>
    </row>
    <row r="257" spans="1:29">
      <c r="A257" s="63"/>
      <c r="B257" s="174" t="s">
        <v>10</v>
      </c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5"/>
      <c r="N257" s="175"/>
      <c r="O257" s="176"/>
      <c r="S257" s="2"/>
      <c r="T257" s="3"/>
      <c r="U257" s="3"/>
      <c r="V257" s="3"/>
      <c r="W257" s="3"/>
      <c r="X257" s="3"/>
      <c r="Y257" s="3"/>
      <c r="Z257" s="3"/>
      <c r="AA257" s="3"/>
      <c r="AB257" s="3"/>
    </row>
    <row r="258" spans="1:29">
      <c r="A258" s="38">
        <v>586</v>
      </c>
      <c r="B258" s="46" t="s">
        <v>30</v>
      </c>
      <c r="C258" s="49">
        <v>200</v>
      </c>
      <c r="D258" s="54">
        <v>14.1</v>
      </c>
      <c r="E258" s="54">
        <v>22.6</v>
      </c>
      <c r="F258" s="54">
        <v>2.8</v>
      </c>
      <c r="G258" s="54">
        <v>270.60000000000002</v>
      </c>
      <c r="H258" s="54">
        <v>0.3</v>
      </c>
      <c r="I258" s="54">
        <v>0.06</v>
      </c>
      <c r="J258" s="54">
        <v>2.5</v>
      </c>
      <c r="K258" s="54">
        <v>1.4999999999999999E-2</v>
      </c>
      <c r="L258" s="54">
        <v>201.6</v>
      </c>
      <c r="M258" s="54">
        <v>8.9</v>
      </c>
      <c r="N258" s="54">
        <v>80.599999999999994</v>
      </c>
      <c r="O258" s="54">
        <v>0.6</v>
      </c>
      <c r="S258" s="8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9">
      <c r="A259" s="38">
        <v>698</v>
      </c>
      <c r="B259" s="46" t="s">
        <v>31</v>
      </c>
      <c r="C259" s="49" t="s">
        <v>97</v>
      </c>
      <c r="D259" s="54">
        <v>5.8</v>
      </c>
      <c r="E259" s="54">
        <v>12.8</v>
      </c>
      <c r="F259" s="54">
        <v>0.8</v>
      </c>
      <c r="G259" s="54">
        <v>142</v>
      </c>
      <c r="H259" s="54">
        <v>0</v>
      </c>
      <c r="I259" s="54">
        <v>0</v>
      </c>
      <c r="J259" s="54">
        <v>0</v>
      </c>
      <c r="K259" s="54">
        <v>0</v>
      </c>
      <c r="L259" s="54">
        <v>29</v>
      </c>
      <c r="M259" s="54">
        <v>20</v>
      </c>
      <c r="N259" s="54">
        <v>161</v>
      </c>
      <c r="O259" s="54">
        <v>1.7</v>
      </c>
      <c r="S259" s="3"/>
    </row>
    <row r="260" spans="1:29">
      <c r="A260" s="38">
        <v>1184</v>
      </c>
      <c r="B260" s="46" t="s">
        <v>22</v>
      </c>
      <c r="C260" s="49">
        <v>200</v>
      </c>
      <c r="D260" s="54">
        <v>3.8</v>
      </c>
      <c r="E260" s="54">
        <v>4</v>
      </c>
      <c r="F260" s="54">
        <v>25.8</v>
      </c>
      <c r="G260" s="54">
        <v>154</v>
      </c>
      <c r="H260" s="54">
        <v>0.08</v>
      </c>
      <c r="I260" s="54">
        <v>0.05</v>
      </c>
      <c r="J260" s="54">
        <v>2.2200000000000002</v>
      </c>
      <c r="K260" s="54">
        <v>0.05</v>
      </c>
      <c r="L260" s="54">
        <v>49.92</v>
      </c>
      <c r="M260" s="54">
        <v>0.7</v>
      </c>
      <c r="N260" s="54">
        <v>0</v>
      </c>
      <c r="O260" s="54">
        <v>0</v>
      </c>
      <c r="S260" s="4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 s="3" customFormat="1">
      <c r="A261" s="38"/>
      <c r="B261" s="46" t="s">
        <v>8</v>
      </c>
      <c r="C261" s="49">
        <v>100</v>
      </c>
      <c r="D261" s="54">
        <v>7.6</v>
      </c>
      <c r="E261" s="54">
        <v>0.8</v>
      </c>
      <c r="F261" s="54">
        <v>46.7</v>
      </c>
      <c r="G261" s="54">
        <v>212.5</v>
      </c>
      <c r="H261" s="54">
        <v>0</v>
      </c>
      <c r="I261" s="54">
        <v>0.12</v>
      </c>
      <c r="J261" s="54">
        <v>0</v>
      </c>
      <c r="K261" s="54">
        <v>0</v>
      </c>
      <c r="L261" s="54">
        <v>20</v>
      </c>
      <c r="M261" s="54">
        <v>28</v>
      </c>
      <c r="N261" s="54">
        <v>68.7</v>
      </c>
      <c r="O261" s="54">
        <v>1.25</v>
      </c>
      <c r="S261" s="1"/>
      <c r="T261" s="2"/>
      <c r="U261" s="2"/>
      <c r="V261" s="2"/>
      <c r="W261" s="2"/>
      <c r="X261" s="2"/>
      <c r="Y261" s="2"/>
      <c r="Z261" s="2"/>
      <c r="AA261" s="2"/>
      <c r="AB261" s="2"/>
    </row>
    <row r="262" spans="1:29">
      <c r="A262" s="38"/>
      <c r="B262" s="46" t="s">
        <v>12</v>
      </c>
      <c r="C262" s="54"/>
      <c r="D262" s="54">
        <f>SUM(D258:D261)</f>
        <v>31.299999999999997</v>
      </c>
      <c r="E262" s="54">
        <f t="shared" ref="E262:O262" si="24">SUM(E258:E261)</f>
        <v>40.200000000000003</v>
      </c>
      <c r="F262" s="54">
        <f t="shared" si="24"/>
        <v>76.099999999999994</v>
      </c>
      <c r="G262" s="54">
        <f t="shared" si="24"/>
        <v>779.1</v>
      </c>
      <c r="H262" s="54">
        <f t="shared" si="24"/>
        <v>0.38</v>
      </c>
      <c r="I262" s="54">
        <f t="shared" si="24"/>
        <v>0.22999999999999998</v>
      </c>
      <c r="J262" s="54">
        <f t="shared" si="24"/>
        <v>4.7200000000000006</v>
      </c>
      <c r="K262" s="54">
        <f t="shared" si="24"/>
        <v>6.5000000000000002E-2</v>
      </c>
      <c r="L262" s="54">
        <f t="shared" si="24"/>
        <v>300.52</v>
      </c>
      <c r="M262" s="54">
        <f t="shared" si="24"/>
        <v>57.599999999999994</v>
      </c>
      <c r="N262" s="54">
        <f t="shared" si="24"/>
        <v>310.3</v>
      </c>
      <c r="O262" s="54">
        <f t="shared" si="24"/>
        <v>3.55</v>
      </c>
      <c r="S262" s="2"/>
    </row>
    <row r="263" spans="1:29">
      <c r="A263" s="63"/>
      <c r="B263" s="174" t="s">
        <v>15</v>
      </c>
      <c r="C263" s="175"/>
      <c r="D263" s="175"/>
      <c r="E263" s="175"/>
      <c r="F263" s="175"/>
      <c r="G263" s="175"/>
      <c r="H263" s="175"/>
      <c r="I263" s="175"/>
      <c r="J263" s="175"/>
      <c r="K263" s="175"/>
      <c r="L263" s="175"/>
      <c r="M263" s="175"/>
      <c r="N263" s="175"/>
      <c r="O263" s="176"/>
      <c r="P263" s="9"/>
      <c r="Q263" s="10"/>
      <c r="R263" s="9"/>
      <c r="AC263" s="35"/>
    </row>
    <row r="264" spans="1:29">
      <c r="A264" s="38">
        <v>222</v>
      </c>
      <c r="B264" s="46" t="s">
        <v>141</v>
      </c>
      <c r="C264" s="49">
        <v>100</v>
      </c>
      <c r="D264" s="54">
        <v>2.2999999999999998</v>
      </c>
      <c r="E264" s="54">
        <v>6.8</v>
      </c>
      <c r="F264" s="54">
        <v>11.7</v>
      </c>
      <c r="G264" s="54">
        <v>119</v>
      </c>
      <c r="H264" s="54">
        <v>1.7999999999999999E-2</v>
      </c>
      <c r="I264" s="54">
        <v>6.6</v>
      </c>
      <c r="J264" s="54">
        <v>0</v>
      </c>
      <c r="K264" s="54">
        <v>0</v>
      </c>
      <c r="L264" s="54">
        <v>39</v>
      </c>
      <c r="M264" s="54">
        <v>59</v>
      </c>
      <c r="N264" s="54">
        <v>18</v>
      </c>
      <c r="O264" s="54">
        <v>6.6</v>
      </c>
    </row>
    <row r="265" spans="1:29" s="2" customFormat="1">
      <c r="A265" s="38">
        <v>315</v>
      </c>
      <c r="B265" s="46" t="s">
        <v>144</v>
      </c>
      <c r="C265" s="123" t="s">
        <v>37</v>
      </c>
      <c r="D265" s="54">
        <v>2.65</v>
      </c>
      <c r="E265" s="54">
        <v>4.3</v>
      </c>
      <c r="F265" s="54">
        <v>23.1</v>
      </c>
      <c r="G265" s="54">
        <v>96</v>
      </c>
      <c r="H265" s="54">
        <v>0.08</v>
      </c>
      <c r="I265" s="54">
        <v>11</v>
      </c>
      <c r="J265" s="54">
        <v>0</v>
      </c>
      <c r="K265" s="54">
        <v>1.1000000000000001</v>
      </c>
      <c r="L265" s="54">
        <v>41.5</v>
      </c>
      <c r="M265" s="54">
        <v>100.5</v>
      </c>
      <c r="N265" s="54">
        <v>24</v>
      </c>
      <c r="O265" s="54">
        <v>0.9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9">
      <c r="A266" s="38">
        <v>666</v>
      </c>
      <c r="B266" s="103" t="s">
        <v>90</v>
      </c>
      <c r="C266" s="38">
        <v>100</v>
      </c>
      <c r="D266" s="54">
        <v>11.7</v>
      </c>
      <c r="E266" s="54">
        <v>7.9</v>
      </c>
      <c r="F266" s="54">
        <v>13.6</v>
      </c>
      <c r="G266" s="54">
        <v>176.4</v>
      </c>
      <c r="H266" s="54">
        <v>3.5999999999999997E-2</v>
      </c>
      <c r="I266" s="54">
        <v>0.14399999999999999</v>
      </c>
      <c r="J266" s="54">
        <v>0.86</v>
      </c>
      <c r="K266" s="54">
        <v>0.39600000000000002</v>
      </c>
      <c r="L266" s="54">
        <v>66.91</v>
      </c>
      <c r="M266" s="54">
        <v>28.6</v>
      </c>
      <c r="N266" s="54">
        <v>306.05</v>
      </c>
      <c r="O266" s="54">
        <v>0.76800000000000002</v>
      </c>
      <c r="S266" s="3"/>
    </row>
    <row r="267" spans="1:29" ht="15" customHeight="1">
      <c r="A267" s="38">
        <v>903</v>
      </c>
      <c r="B267" s="103" t="s">
        <v>130</v>
      </c>
      <c r="C267" s="38">
        <v>180</v>
      </c>
      <c r="D267" s="54">
        <v>3.2</v>
      </c>
      <c r="E267" s="54">
        <v>5.6</v>
      </c>
      <c r="F267" s="54">
        <v>21</v>
      </c>
      <c r="G267" s="54">
        <v>148</v>
      </c>
      <c r="H267" s="54">
        <v>0.08</v>
      </c>
      <c r="I267" s="54">
        <v>0.6</v>
      </c>
      <c r="J267" s="54">
        <v>32.340000000000003</v>
      </c>
      <c r="K267" s="54">
        <v>0.5</v>
      </c>
      <c r="L267" s="54">
        <v>82.6</v>
      </c>
      <c r="M267" s="54">
        <v>42.32</v>
      </c>
      <c r="N267" s="54">
        <v>197.8</v>
      </c>
      <c r="O267" s="54">
        <v>0</v>
      </c>
      <c r="S267" s="10"/>
      <c r="T267" s="10"/>
      <c r="U267" s="185" t="s">
        <v>45</v>
      </c>
      <c r="V267" s="185"/>
      <c r="W267" s="185"/>
      <c r="X267" s="185"/>
      <c r="Y267" s="185"/>
      <c r="Z267" s="35"/>
      <c r="AA267" s="35"/>
      <c r="AB267" s="35"/>
    </row>
    <row r="268" spans="1:29">
      <c r="A268" s="38">
        <v>1059</v>
      </c>
      <c r="B268" s="46" t="s">
        <v>81</v>
      </c>
      <c r="C268" s="49">
        <v>200</v>
      </c>
      <c r="D268" s="54">
        <v>0.8</v>
      </c>
      <c r="E268" s="54">
        <v>0.8</v>
      </c>
      <c r="F268" s="54">
        <v>19.600000000000001</v>
      </c>
      <c r="G268" s="54">
        <v>88</v>
      </c>
      <c r="H268" s="54">
        <v>0.24</v>
      </c>
      <c r="I268" s="54">
        <v>0.3</v>
      </c>
      <c r="J268" s="54">
        <v>60</v>
      </c>
      <c r="K268" s="54">
        <v>0</v>
      </c>
      <c r="L268" s="54">
        <v>3.6</v>
      </c>
      <c r="M268" s="54">
        <v>0.13300000000000001</v>
      </c>
      <c r="N268" s="54">
        <v>0</v>
      </c>
      <c r="O268" s="54">
        <v>0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>
      <c r="A269" s="38">
        <v>1081</v>
      </c>
      <c r="B269" s="46" t="s">
        <v>82</v>
      </c>
      <c r="C269" s="49">
        <v>200</v>
      </c>
      <c r="D269" s="54">
        <v>0.56000000000000005</v>
      </c>
      <c r="E269" s="54">
        <v>0</v>
      </c>
      <c r="F269" s="54">
        <v>25.23</v>
      </c>
      <c r="G269" s="54">
        <v>103.2</v>
      </c>
      <c r="H269" s="54">
        <v>0</v>
      </c>
      <c r="I269" s="54">
        <v>0.04</v>
      </c>
      <c r="J269" s="54">
        <v>3.6</v>
      </c>
      <c r="K269" s="54">
        <v>0</v>
      </c>
      <c r="L269" s="54">
        <v>20</v>
      </c>
      <c r="M269" s="54">
        <v>0</v>
      </c>
      <c r="N269" s="54">
        <v>12</v>
      </c>
      <c r="O269" s="54">
        <v>0.4</v>
      </c>
    </row>
    <row r="270" spans="1:29">
      <c r="A270" s="38"/>
      <c r="B270" s="46" t="s">
        <v>21</v>
      </c>
      <c r="C270" s="49">
        <v>60</v>
      </c>
      <c r="D270" s="54">
        <v>4.2</v>
      </c>
      <c r="E270" s="54">
        <v>0.75</v>
      </c>
      <c r="F270" s="54">
        <v>21.9</v>
      </c>
      <c r="G270" s="54">
        <v>106.5</v>
      </c>
      <c r="H270" s="54">
        <v>0</v>
      </c>
      <c r="I270" s="54">
        <v>0.15</v>
      </c>
      <c r="J270" s="54">
        <v>0</v>
      </c>
      <c r="K270" s="54">
        <v>7.0000000000000001E-3</v>
      </c>
      <c r="L270" s="54">
        <v>22</v>
      </c>
      <c r="M270" s="54">
        <v>19.899999999999999</v>
      </c>
      <c r="N270" s="54">
        <v>91.35</v>
      </c>
      <c r="O270" s="54">
        <v>2.1</v>
      </c>
    </row>
    <row r="271" spans="1:29">
      <c r="A271" s="38"/>
      <c r="B271" s="46" t="s">
        <v>12</v>
      </c>
      <c r="C271" s="54"/>
      <c r="D271" s="54">
        <f t="shared" ref="D271:O271" si="25">SUM(D264:D270)</f>
        <v>25.409999999999997</v>
      </c>
      <c r="E271" s="54">
        <f t="shared" si="25"/>
        <v>26.150000000000002</v>
      </c>
      <c r="F271" s="54">
        <f t="shared" si="25"/>
        <v>136.13</v>
      </c>
      <c r="G271" s="54">
        <f t="shared" si="25"/>
        <v>837.1</v>
      </c>
      <c r="H271" s="54">
        <f t="shared" si="25"/>
        <v>0.45400000000000001</v>
      </c>
      <c r="I271" s="54">
        <f t="shared" si="25"/>
        <v>18.834</v>
      </c>
      <c r="J271" s="54">
        <f t="shared" si="25"/>
        <v>96.8</v>
      </c>
      <c r="K271" s="54">
        <f t="shared" si="25"/>
        <v>2.0030000000000001</v>
      </c>
      <c r="L271" s="54">
        <f t="shared" si="25"/>
        <v>275.61</v>
      </c>
      <c r="M271" s="54">
        <f t="shared" si="25"/>
        <v>250.453</v>
      </c>
      <c r="N271" s="54">
        <f t="shared" si="25"/>
        <v>649.20000000000005</v>
      </c>
      <c r="O271" s="54">
        <f t="shared" si="25"/>
        <v>10.768000000000001</v>
      </c>
      <c r="P271" s="9"/>
      <c r="Q271" s="10"/>
      <c r="R271" s="9"/>
      <c r="T271" s="3"/>
      <c r="U271" s="3"/>
      <c r="V271" s="3"/>
      <c r="W271" s="3"/>
      <c r="X271" s="3"/>
      <c r="Y271" s="3"/>
      <c r="Z271" s="3"/>
      <c r="AA271" s="3"/>
      <c r="AB271" s="3"/>
      <c r="AC271" s="35"/>
    </row>
    <row r="272" spans="1:29">
      <c r="A272" s="38"/>
      <c r="B272" s="89" t="s">
        <v>99</v>
      </c>
      <c r="C272" s="90"/>
      <c r="D272" s="91">
        <f t="shared" ref="D272:O272" si="26">D262+D271</f>
        <v>56.709999999999994</v>
      </c>
      <c r="E272" s="91">
        <f t="shared" si="26"/>
        <v>66.350000000000009</v>
      </c>
      <c r="F272" s="91">
        <f t="shared" si="26"/>
        <v>212.23</v>
      </c>
      <c r="G272" s="91">
        <f t="shared" si="26"/>
        <v>1616.2</v>
      </c>
      <c r="H272" s="91">
        <f t="shared" si="26"/>
        <v>0.83400000000000007</v>
      </c>
      <c r="I272" s="91">
        <f t="shared" si="26"/>
        <v>19.064</v>
      </c>
      <c r="J272" s="91">
        <f t="shared" si="26"/>
        <v>101.52</v>
      </c>
      <c r="K272" s="91">
        <f t="shared" si="26"/>
        <v>2.0680000000000001</v>
      </c>
      <c r="L272" s="91">
        <f t="shared" si="26"/>
        <v>576.13</v>
      </c>
      <c r="M272" s="91">
        <f t="shared" si="26"/>
        <v>308.053</v>
      </c>
      <c r="N272" s="91">
        <f t="shared" si="26"/>
        <v>959.5</v>
      </c>
      <c r="O272" s="91">
        <f t="shared" si="26"/>
        <v>14.318000000000001</v>
      </c>
    </row>
    <row r="273" spans="1:28">
      <c r="A273" s="66"/>
      <c r="B273" s="56"/>
      <c r="C273" s="74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S273" s="3"/>
    </row>
    <row r="274" spans="1:28">
      <c r="A274" s="66"/>
      <c r="B274" s="56"/>
      <c r="C274" s="74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S274" s="2"/>
    </row>
    <row r="275" spans="1:28" s="2" customFormat="1">
      <c r="A275" s="66"/>
      <c r="B275" s="56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S275" s="1"/>
    </row>
    <row r="276" spans="1:28" s="3" customFormat="1">
      <c r="A276" s="75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  <c r="N276" s="154"/>
      <c r="O276" s="154"/>
      <c r="S276" s="2"/>
    </row>
    <row r="277" spans="1:28">
      <c r="A277" s="66"/>
      <c r="B277" s="56"/>
      <c r="C277" s="74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>
      <c r="A278" s="66"/>
      <c r="B278" s="56"/>
      <c r="C278" s="74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>
      <c r="A279" s="66"/>
      <c r="B279" s="56"/>
      <c r="C279" s="74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15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>
      <c r="A280" s="66"/>
      <c r="B280" s="56"/>
      <c r="C280" s="74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>
      <c r="A281" s="66"/>
      <c r="B281" s="56"/>
      <c r="C281" s="74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>
      <c r="A282" s="66"/>
      <c r="B282" s="56"/>
      <c r="C282" s="74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</row>
    <row r="283" spans="1:28" s="2" customFormat="1">
      <c r="A283" s="66"/>
      <c r="B283" s="56"/>
      <c r="C283" s="74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s="3" customFormat="1">
      <c r="A284" s="66"/>
      <c r="B284" s="56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3" customFormat="1">
      <c r="A285" s="66"/>
      <c r="B285" s="56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1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8" customFormat="1">
      <c r="A286" s="66"/>
      <c r="B286" s="56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7"/>
      <c r="S286" s="1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>
      <c r="A287" s="172" t="s">
        <v>43</v>
      </c>
      <c r="B287" s="172"/>
      <c r="C287" s="172"/>
      <c r="D287" s="17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S287" s="2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s="8" customFormat="1">
      <c r="A288" s="169" t="s">
        <v>65</v>
      </c>
      <c r="B288" s="173" t="s">
        <v>66</v>
      </c>
      <c r="C288" s="173" t="s">
        <v>67</v>
      </c>
      <c r="D288" s="153" t="s">
        <v>46</v>
      </c>
      <c r="E288" s="153"/>
      <c r="F288" s="153"/>
      <c r="G288" s="173" t="s">
        <v>72</v>
      </c>
      <c r="H288" s="153" t="s">
        <v>68</v>
      </c>
      <c r="I288" s="153"/>
      <c r="J288" s="153"/>
      <c r="K288" s="153"/>
      <c r="L288" s="153" t="s">
        <v>69</v>
      </c>
      <c r="M288" s="153"/>
      <c r="N288" s="153"/>
      <c r="O288" s="153"/>
      <c r="P288" s="7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>
      <c r="A289" s="169"/>
      <c r="B289" s="173"/>
      <c r="C289" s="173"/>
      <c r="D289" s="53" t="s">
        <v>47</v>
      </c>
      <c r="E289" s="53" t="s">
        <v>48</v>
      </c>
      <c r="F289" s="53" t="s">
        <v>49</v>
      </c>
      <c r="G289" s="173"/>
      <c r="H289" s="55" t="s">
        <v>1</v>
      </c>
      <c r="I289" s="55" t="s">
        <v>2</v>
      </c>
      <c r="J289" s="55" t="s">
        <v>0</v>
      </c>
      <c r="K289" s="55" t="s">
        <v>3</v>
      </c>
      <c r="L289" s="55" t="s">
        <v>70</v>
      </c>
      <c r="M289" s="55" t="s">
        <v>4</v>
      </c>
      <c r="N289" s="55" t="s">
        <v>71</v>
      </c>
      <c r="O289" s="55" t="s">
        <v>5</v>
      </c>
      <c r="S289" s="3"/>
    </row>
    <row r="290" spans="1:28">
      <c r="A290" s="63"/>
      <c r="B290" s="174" t="s">
        <v>10</v>
      </c>
      <c r="C290" s="175"/>
      <c r="D290" s="175"/>
      <c r="E290" s="175"/>
      <c r="F290" s="175"/>
      <c r="G290" s="175"/>
      <c r="H290" s="175"/>
      <c r="I290" s="175"/>
      <c r="J290" s="175"/>
      <c r="K290" s="175"/>
      <c r="L290" s="175"/>
      <c r="M290" s="175"/>
      <c r="N290" s="175"/>
      <c r="O290" s="176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s="2" customFormat="1">
      <c r="A291" s="38">
        <v>520</v>
      </c>
      <c r="B291" s="46" t="s">
        <v>98</v>
      </c>
      <c r="C291" s="49">
        <v>205</v>
      </c>
      <c r="D291" s="54">
        <v>3.9</v>
      </c>
      <c r="E291" s="54">
        <v>8.1999999999999993</v>
      </c>
      <c r="F291" s="54">
        <v>17.5</v>
      </c>
      <c r="G291" s="54">
        <v>160.69999999999999</v>
      </c>
      <c r="H291" s="54">
        <v>0.02</v>
      </c>
      <c r="I291" s="54">
        <v>0.34</v>
      </c>
      <c r="J291" s="54">
        <v>14.9</v>
      </c>
      <c r="K291" s="54">
        <v>0</v>
      </c>
      <c r="L291" s="54">
        <v>22.32</v>
      </c>
      <c r="M291" s="54">
        <v>53.9</v>
      </c>
      <c r="N291" s="54">
        <v>137.80000000000001</v>
      </c>
      <c r="O291" s="54">
        <v>1.52</v>
      </c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38">
        <v>41</v>
      </c>
      <c r="B292" s="46" t="s">
        <v>11</v>
      </c>
      <c r="C292" s="49">
        <v>10</v>
      </c>
      <c r="D292" s="54">
        <v>0.05</v>
      </c>
      <c r="E292" s="54">
        <v>8.1999999999999993</v>
      </c>
      <c r="F292" s="54">
        <v>0.08</v>
      </c>
      <c r="G292" s="54">
        <v>75</v>
      </c>
      <c r="H292" s="54">
        <v>0.05</v>
      </c>
      <c r="I292" s="54">
        <v>0</v>
      </c>
      <c r="J292" s="54">
        <v>0</v>
      </c>
      <c r="K292" s="54">
        <v>0.82</v>
      </c>
      <c r="L292" s="54">
        <v>2.2000000000000002</v>
      </c>
      <c r="M292" s="54">
        <v>0.3</v>
      </c>
      <c r="N292" s="54">
        <v>1.9</v>
      </c>
      <c r="O292" s="54">
        <v>0.02</v>
      </c>
      <c r="S292" s="10"/>
      <c r="T292" s="10"/>
      <c r="U292" s="185" t="s">
        <v>45</v>
      </c>
      <c r="V292" s="185"/>
      <c r="W292" s="185"/>
      <c r="X292" s="185"/>
      <c r="Y292" s="185"/>
      <c r="Z292" s="35"/>
      <c r="AA292" s="35"/>
      <c r="AB292" s="35"/>
    </row>
    <row r="293" spans="1:28">
      <c r="A293" s="38">
        <v>42</v>
      </c>
      <c r="B293" s="103" t="s">
        <v>9</v>
      </c>
      <c r="C293" s="38">
        <v>15</v>
      </c>
      <c r="D293" s="54">
        <v>3.45</v>
      </c>
      <c r="E293" s="54">
        <v>4.5</v>
      </c>
      <c r="F293" s="54">
        <v>0</v>
      </c>
      <c r="G293" s="54">
        <v>55.5</v>
      </c>
      <c r="H293" s="54">
        <v>4.4999999999999998E-2</v>
      </c>
      <c r="I293" s="54">
        <v>0</v>
      </c>
      <c r="J293" s="54">
        <v>0.15</v>
      </c>
      <c r="K293" s="54">
        <v>0</v>
      </c>
      <c r="L293" s="54">
        <v>180</v>
      </c>
      <c r="M293" s="54">
        <v>8.1</v>
      </c>
      <c r="N293" s="54">
        <v>115.2</v>
      </c>
      <c r="O293" s="54">
        <v>0.15</v>
      </c>
    </row>
    <row r="294" spans="1:28">
      <c r="A294" s="38">
        <v>1167</v>
      </c>
      <c r="B294" s="46" t="s">
        <v>7</v>
      </c>
      <c r="C294" s="123" t="s">
        <v>147</v>
      </c>
      <c r="D294" s="54">
        <v>0.2</v>
      </c>
      <c r="E294" s="54">
        <v>0.05</v>
      </c>
      <c r="F294" s="54">
        <v>15.01</v>
      </c>
      <c r="G294" s="54">
        <v>61.3</v>
      </c>
      <c r="H294" s="54">
        <v>0.03</v>
      </c>
      <c r="I294" s="54">
        <v>0</v>
      </c>
      <c r="J294" s="54">
        <v>0.03</v>
      </c>
      <c r="K294" s="54">
        <v>0</v>
      </c>
      <c r="L294" s="54">
        <v>9.67</v>
      </c>
      <c r="M294" s="54">
        <v>3.29</v>
      </c>
      <c r="N294" s="54">
        <v>0.04</v>
      </c>
      <c r="O294" s="54">
        <v>0.04</v>
      </c>
    </row>
    <row r="295" spans="1:28" s="2" customFormat="1">
      <c r="A295" s="38"/>
      <c r="B295" s="46" t="s">
        <v>8</v>
      </c>
      <c r="C295" s="49">
        <v>100</v>
      </c>
      <c r="D295" s="54">
        <v>7.6</v>
      </c>
      <c r="E295" s="54">
        <v>0.8</v>
      </c>
      <c r="F295" s="54">
        <v>46.7</v>
      </c>
      <c r="G295" s="54">
        <v>212.5</v>
      </c>
      <c r="H295" s="54">
        <v>0</v>
      </c>
      <c r="I295" s="54">
        <v>0.12</v>
      </c>
      <c r="J295" s="54">
        <v>0</v>
      </c>
      <c r="K295" s="54">
        <v>0</v>
      </c>
      <c r="L295" s="54">
        <v>20</v>
      </c>
      <c r="M295" s="54">
        <v>28</v>
      </c>
      <c r="N295" s="54">
        <v>68.7</v>
      </c>
      <c r="O295" s="54">
        <v>1.25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>
      <c r="A296" s="38"/>
      <c r="B296" s="46" t="s">
        <v>12</v>
      </c>
      <c r="C296" s="54"/>
      <c r="D296" s="54">
        <f>SUM(D291:D295)</f>
        <v>15.2</v>
      </c>
      <c r="E296" s="54">
        <f t="shared" ref="E296:O296" si="27">SUM(E291:E295)</f>
        <v>21.75</v>
      </c>
      <c r="F296" s="54">
        <f t="shared" si="27"/>
        <v>79.289999999999992</v>
      </c>
      <c r="G296" s="54">
        <f t="shared" si="27"/>
        <v>565</v>
      </c>
      <c r="H296" s="54">
        <f t="shared" si="27"/>
        <v>0.14500000000000002</v>
      </c>
      <c r="I296" s="54">
        <f t="shared" si="27"/>
        <v>0.46</v>
      </c>
      <c r="J296" s="54">
        <f t="shared" si="27"/>
        <v>15.08</v>
      </c>
      <c r="K296" s="54">
        <f t="shared" si="27"/>
        <v>0.82</v>
      </c>
      <c r="L296" s="54">
        <f t="shared" si="27"/>
        <v>234.19</v>
      </c>
      <c r="M296" s="54">
        <f t="shared" si="27"/>
        <v>93.59</v>
      </c>
      <c r="N296" s="54">
        <f t="shared" si="27"/>
        <v>323.64000000000004</v>
      </c>
      <c r="O296" s="54">
        <f t="shared" si="27"/>
        <v>2.98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s="2" customFormat="1">
      <c r="A297" s="63"/>
      <c r="B297" s="174" t="s">
        <v>15</v>
      </c>
      <c r="C297" s="175"/>
      <c r="D297" s="175"/>
      <c r="E297" s="175"/>
      <c r="F297" s="175"/>
      <c r="G297" s="175"/>
      <c r="H297" s="175"/>
      <c r="I297" s="175"/>
      <c r="J297" s="175"/>
      <c r="K297" s="175"/>
      <c r="L297" s="175"/>
      <c r="M297" s="175"/>
      <c r="N297" s="175"/>
      <c r="O297" s="176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>
      <c r="A298" s="65">
        <v>133</v>
      </c>
      <c r="B298" s="103" t="s">
        <v>39</v>
      </c>
      <c r="C298" s="38">
        <v>100</v>
      </c>
      <c r="D298" s="54">
        <v>1.6</v>
      </c>
      <c r="E298" s="54">
        <v>3</v>
      </c>
      <c r="F298" s="54">
        <v>8.6</v>
      </c>
      <c r="G298" s="54">
        <v>69.5</v>
      </c>
      <c r="H298" s="54">
        <v>9.8000000000000007</v>
      </c>
      <c r="I298" s="54">
        <v>0.6</v>
      </c>
      <c r="J298" s="54">
        <v>5</v>
      </c>
      <c r="K298" s="54">
        <v>0.09</v>
      </c>
      <c r="L298" s="54">
        <v>51</v>
      </c>
      <c r="M298" s="54">
        <v>38</v>
      </c>
      <c r="N298" s="54">
        <v>5.5</v>
      </c>
      <c r="O298" s="54">
        <v>1.2</v>
      </c>
    </row>
    <row r="299" spans="1:28">
      <c r="A299" s="192">
        <v>317</v>
      </c>
      <c r="B299" s="190" t="s">
        <v>95</v>
      </c>
      <c r="C299" s="149" t="s">
        <v>96</v>
      </c>
      <c r="D299" s="151">
        <v>6.2</v>
      </c>
      <c r="E299" s="151">
        <v>7</v>
      </c>
      <c r="F299" s="151">
        <v>13.6</v>
      </c>
      <c r="G299" s="151">
        <v>142.6</v>
      </c>
      <c r="H299" s="151">
        <v>0.3</v>
      </c>
      <c r="I299" s="151">
        <v>0.1</v>
      </c>
      <c r="J299" s="151">
        <v>5.0999999999999996</v>
      </c>
      <c r="K299" s="151">
        <v>0</v>
      </c>
      <c r="L299" s="151">
        <v>62.8</v>
      </c>
      <c r="M299" s="151">
        <v>5.4</v>
      </c>
      <c r="N299" s="151">
        <v>29.8</v>
      </c>
      <c r="O299" s="151">
        <v>1.6</v>
      </c>
    </row>
    <row r="300" spans="1:28">
      <c r="A300" s="193"/>
      <c r="B300" s="191"/>
      <c r="C300" s="150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</row>
    <row r="301" spans="1:28">
      <c r="A301" s="38">
        <v>795</v>
      </c>
      <c r="B301" s="103" t="s">
        <v>142</v>
      </c>
      <c r="C301" s="38">
        <v>100</v>
      </c>
      <c r="D301" s="54">
        <v>12.8</v>
      </c>
      <c r="E301" s="54">
        <v>10.26</v>
      </c>
      <c r="F301" s="54">
        <v>11.7</v>
      </c>
      <c r="G301" s="54">
        <v>191.25</v>
      </c>
      <c r="H301" s="54">
        <v>0</v>
      </c>
      <c r="I301" s="54">
        <v>0.11</v>
      </c>
      <c r="J301" s="54">
        <v>0</v>
      </c>
      <c r="K301" s="54">
        <v>0</v>
      </c>
      <c r="L301" s="54">
        <v>31.2</v>
      </c>
      <c r="M301" s="54">
        <v>22.64</v>
      </c>
      <c r="N301" s="54">
        <v>123</v>
      </c>
      <c r="O301" s="54">
        <v>1.86</v>
      </c>
    </row>
    <row r="302" spans="1:28">
      <c r="A302" s="38">
        <v>897</v>
      </c>
      <c r="B302" s="103" t="s">
        <v>25</v>
      </c>
      <c r="C302" s="38">
        <v>180</v>
      </c>
      <c r="D302" s="54">
        <v>5.4</v>
      </c>
      <c r="E302" s="54">
        <v>8.1</v>
      </c>
      <c r="F302" s="54">
        <v>32.5</v>
      </c>
      <c r="G302" s="54">
        <v>225</v>
      </c>
      <c r="H302" s="54">
        <v>0</v>
      </c>
      <c r="I302" s="54">
        <v>1</v>
      </c>
      <c r="J302" s="54">
        <v>0</v>
      </c>
      <c r="K302" s="54">
        <v>0</v>
      </c>
      <c r="L302" s="54">
        <v>36</v>
      </c>
      <c r="M302" s="54">
        <v>32</v>
      </c>
      <c r="N302" s="54">
        <v>174</v>
      </c>
      <c r="O302" s="54">
        <v>2.4</v>
      </c>
    </row>
    <row r="303" spans="1:28">
      <c r="A303" s="38">
        <v>1184</v>
      </c>
      <c r="B303" s="46" t="s">
        <v>22</v>
      </c>
      <c r="C303" s="49">
        <v>200</v>
      </c>
      <c r="D303" s="54">
        <v>3.8</v>
      </c>
      <c r="E303" s="54">
        <v>4</v>
      </c>
      <c r="F303" s="54">
        <v>25.8</v>
      </c>
      <c r="G303" s="54">
        <v>154</v>
      </c>
      <c r="H303" s="54">
        <v>0.08</v>
      </c>
      <c r="I303" s="54">
        <v>0.05</v>
      </c>
      <c r="J303" s="54">
        <v>2.2200000000000002</v>
      </c>
      <c r="K303" s="54">
        <v>0.05</v>
      </c>
      <c r="L303" s="54">
        <v>49.92</v>
      </c>
      <c r="M303" s="54">
        <v>0.7</v>
      </c>
      <c r="N303" s="54">
        <v>0</v>
      </c>
      <c r="O303" s="54">
        <v>0</v>
      </c>
    </row>
    <row r="304" spans="1:28">
      <c r="A304" s="38" t="s">
        <v>85</v>
      </c>
      <c r="B304" s="46" t="s">
        <v>14</v>
      </c>
      <c r="C304" s="49">
        <v>100</v>
      </c>
      <c r="D304" s="54">
        <v>7.6</v>
      </c>
      <c r="E304" s="54">
        <v>13.2</v>
      </c>
      <c r="F304" s="54">
        <v>69</v>
      </c>
      <c r="G304" s="54">
        <v>394</v>
      </c>
      <c r="H304" s="54">
        <v>1.7999999999999999E-2</v>
      </c>
      <c r="I304" s="54">
        <v>0.6</v>
      </c>
      <c r="J304" s="54">
        <v>10.6</v>
      </c>
      <c r="K304" s="54">
        <v>3.4</v>
      </c>
      <c r="L304" s="54">
        <v>43.8</v>
      </c>
      <c r="M304" s="54">
        <v>36.4</v>
      </c>
      <c r="N304" s="54">
        <v>191.4</v>
      </c>
      <c r="O304" s="54">
        <v>2.2000000000000002</v>
      </c>
    </row>
    <row r="305" spans="1:15">
      <c r="A305" s="38"/>
      <c r="B305" s="46" t="s">
        <v>21</v>
      </c>
      <c r="C305" s="49">
        <v>60</v>
      </c>
      <c r="D305" s="54">
        <v>4.2</v>
      </c>
      <c r="E305" s="54">
        <v>0.75</v>
      </c>
      <c r="F305" s="54">
        <v>21.9</v>
      </c>
      <c r="G305" s="54">
        <v>106.5</v>
      </c>
      <c r="H305" s="54">
        <v>0</v>
      </c>
      <c r="I305" s="54">
        <v>0.15</v>
      </c>
      <c r="J305" s="54">
        <v>0</v>
      </c>
      <c r="K305" s="54">
        <v>7.0000000000000001E-3</v>
      </c>
      <c r="L305" s="54">
        <v>22</v>
      </c>
      <c r="M305" s="54">
        <v>19.899999999999999</v>
      </c>
      <c r="N305" s="54">
        <v>91.35</v>
      </c>
      <c r="O305" s="54">
        <v>2.1</v>
      </c>
    </row>
    <row r="306" spans="1:15">
      <c r="A306" s="38"/>
      <c r="B306" s="46" t="s">
        <v>12</v>
      </c>
      <c r="C306" s="54"/>
      <c r="D306" s="54">
        <f>SUM(D298:D305)</f>
        <v>41.6</v>
      </c>
      <c r="E306" s="54">
        <f t="shared" ref="E306:O306" si="28">SUM(E298:E305)</f>
        <v>46.31</v>
      </c>
      <c r="F306" s="54">
        <f t="shared" si="28"/>
        <v>183.1</v>
      </c>
      <c r="G306" s="54">
        <f t="shared" si="28"/>
        <v>1282.8499999999999</v>
      </c>
      <c r="H306" s="54">
        <f t="shared" si="28"/>
        <v>10.198000000000002</v>
      </c>
      <c r="I306" s="54">
        <f t="shared" si="28"/>
        <v>2.61</v>
      </c>
      <c r="J306" s="54">
        <f t="shared" si="28"/>
        <v>22.92</v>
      </c>
      <c r="K306" s="54">
        <f t="shared" si="28"/>
        <v>3.5470000000000002</v>
      </c>
      <c r="L306" s="54">
        <f t="shared" si="28"/>
        <v>296.72000000000003</v>
      </c>
      <c r="M306" s="54">
        <f t="shared" si="28"/>
        <v>155.04</v>
      </c>
      <c r="N306" s="54">
        <f t="shared" si="28"/>
        <v>615.05000000000007</v>
      </c>
      <c r="O306" s="54">
        <f t="shared" si="28"/>
        <v>11.360000000000001</v>
      </c>
    </row>
    <row r="307" spans="1:15">
      <c r="A307" s="38"/>
      <c r="B307" s="89" t="s">
        <v>99</v>
      </c>
      <c r="C307" s="90"/>
      <c r="D307" s="91">
        <f>D296+D306</f>
        <v>56.8</v>
      </c>
      <c r="E307" s="91">
        <f t="shared" ref="E307:O307" si="29">E296+E306</f>
        <v>68.06</v>
      </c>
      <c r="F307" s="91">
        <f t="shared" si="29"/>
        <v>262.39</v>
      </c>
      <c r="G307" s="91">
        <f t="shared" si="29"/>
        <v>1847.85</v>
      </c>
      <c r="H307" s="91">
        <f t="shared" si="29"/>
        <v>10.343000000000002</v>
      </c>
      <c r="I307" s="91">
        <f t="shared" si="29"/>
        <v>3.07</v>
      </c>
      <c r="J307" s="91">
        <f t="shared" si="29"/>
        <v>38</v>
      </c>
      <c r="K307" s="91">
        <f t="shared" si="29"/>
        <v>4.367</v>
      </c>
      <c r="L307" s="91">
        <f t="shared" si="29"/>
        <v>530.91000000000008</v>
      </c>
      <c r="M307" s="91">
        <f t="shared" si="29"/>
        <v>248.63</v>
      </c>
      <c r="N307" s="91">
        <f t="shared" si="29"/>
        <v>938.69</v>
      </c>
      <c r="O307" s="91">
        <f t="shared" si="29"/>
        <v>14.340000000000002</v>
      </c>
    </row>
    <row r="308" spans="1:15">
      <c r="A308" s="38"/>
      <c r="B308" s="92" t="s">
        <v>80</v>
      </c>
      <c r="C308" s="93"/>
      <c r="D308" s="94">
        <f t="shared" ref="D308:O308" si="30">D20+D48+D80+D112+D143+D174+D208+D238+D272+D307</f>
        <v>575.54999999999995</v>
      </c>
      <c r="E308" s="94">
        <f t="shared" si="30"/>
        <v>566.63000000000011</v>
      </c>
      <c r="F308" s="94">
        <f t="shared" si="30"/>
        <v>2391.04</v>
      </c>
      <c r="G308" s="94">
        <f t="shared" si="30"/>
        <v>16630.300000000003</v>
      </c>
      <c r="H308" s="94">
        <f t="shared" si="30"/>
        <v>15.770000000000001</v>
      </c>
      <c r="I308" s="94">
        <f t="shared" si="30"/>
        <v>52.777999999999999</v>
      </c>
      <c r="J308" s="94">
        <f t="shared" si="30"/>
        <v>898.726</v>
      </c>
      <c r="K308" s="94">
        <f t="shared" si="30"/>
        <v>271.81900000000002</v>
      </c>
      <c r="L308" s="94">
        <f t="shared" si="30"/>
        <v>5282.86</v>
      </c>
      <c r="M308" s="94">
        <f t="shared" si="30"/>
        <v>2529.915</v>
      </c>
      <c r="N308" s="94">
        <f t="shared" si="30"/>
        <v>8947.8040000000001</v>
      </c>
      <c r="O308" s="94">
        <f t="shared" si="30"/>
        <v>159.71600000000001</v>
      </c>
    </row>
    <row r="309" spans="1:15">
      <c r="A309" s="66"/>
      <c r="B309" s="46" t="s">
        <v>74</v>
      </c>
      <c r="C309" s="49"/>
      <c r="D309" s="54">
        <f t="shared" ref="D309:O309" si="31">D10+D38+D70+D102+D133+D164+D197+D229+D262+D296</f>
        <v>211.66999999999996</v>
      </c>
      <c r="E309" s="54">
        <f t="shared" si="31"/>
        <v>212.07</v>
      </c>
      <c r="F309" s="54">
        <f t="shared" si="31"/>
        <v>870.55000000000007</v>
      </c>
      <c r="G309" s="54">
        <f t="shared" si="31"/>
        <v>6134.5000000000009</v>
      </c>
      <c r="H309" s="54">
        <f t="shared" si="31"/>
        <v>2.11</v>
      </c>
      <c r="I309" s="54">
        <f t="shared" si="31"/>
        <v>3.51</v>
      </c>
      <c r="J309" s="54">
        <f t="shared" si="31"/>
        <v>177.32000000000002</v>
      </c>
      <c r="K309" s="54">
        <f t="shared" si="31"/>
        <v>16.689999999999998</v>
      </c>
      <c r="L309" s="54">
        <f t="shared" si="31"/>
        <v>2408.08</v>
      </c>
      <c r="M309" s="54">
        <f t="shared" si="31"/>
        <v>614.61</v>
      </c>
      <c r="N309" s="54">
        <f t="shared" si="31"/>
        <v>2562.9699999999998</v>
      </c>
      <c r="O309" s="54">
        <f t="shared" si="31"/>
        <v>27.160000000000004</v>
      </c>
    </row>
    <row r="310" spans="1:15">
      <c r="A310" s="66"/>
      <c r="B310" s="46" t="s">
        <v>75</v>
      </c>
      <c r="C310" s="54"/>
      <c r="D310" s="54">
        <f t="shared" ref="D310:O310" si="32">D19+D47+D79+D111+D142+D173+D207+D237+D271+D306</f>
        <v>363.88</v>
      </c>
      <c r="E310" s="54">
        <f t="shared" si="32"/>
        <v>354.56</v>
      </c>
      <c r="F310" s="54">
        <f t="shared" si="32"/>
        <v>1520.4900000000002</v>
      </c>
      <c r="G310" s="54">
        <f t="shared" si="32"/>
        <v>10495.8</v>
      </c>
      <c r="H310" s="54">
        <f t="shared" si="32"/>
        <v>13.660000000000004</v>
      </c>
      <c r="I310" s="54">
        <f t="shared" si="32"/>
        <v>49.268000000000001</v>
      </c>
      <c r="J310" s="54">
        <f t="shared" si="32"/>
        <v>721.40599999999995</v>
      </c>
      <c r="K310" s="54">
        <f t="shared" si="32"/>
        <v>255.12899999999999</v>
      </c>
      <c r="L310" s="54">
        <f t="shared" si="32"/>
        <v>2874.7799999999997</v>
      </c>
      <c r="M310" s="54">
        <f t="shared" si="32"/>
        <v>1915.3049999999998</v>
      </c>
      <c r="N310" s="54">
        <f t="shared" si="32"/>
        <v>6384.8339999999998</v>
      </c>
      <c r="O310" s="54">
        <f t="shared" si="32"/>
        <v>132.55599999999998</v>
      </c>
    </row>
    <row r="311" spans="1:15">
      <c r="A311" s="38"/>
      <c r="B311" s="92" t="s">
        <v>100</v>
      </c>
      <c r="C311" s="93"/>
      <c r="D311" s="94">
        <f>D308/10</f>
        <v>57.554999999999993</v>
      </c>
      <c r="E311" s="94">
        <f t="shared" ref="E311:O311" si="33">E308/10</f>
        <v>56.663000000000011</v>
      </c>
      <c r="F311" s="94">
        <f t="shared" si="33"/>
        <v>239.10399999999998</v>
      </c>
      <c r="G311" s="94">
        <f t="shared" si="33"/>
        <v>1663.0300000000002</v>
      </c>
      <c r="H311" s="94">
        <f t="shared" si="33"/>
        <v>1.5770000000000002</v>
      </c>
      <c r="I311" s="94">
        <f t="shared" si="33"/>
        <v>5.2778</v>
      </c>
      <c r="J311" s="94">
        <f t="shared" si="33"/>
        <v>89.872600000000006</v>
      </c>
      <c r="K311" s="94">
        <f t="shared" si="33"/>
        <v>27.181900000000002</v>
      </c>
      <c r="L311" s="94">
        <f t="shared" si="33"/>
        <v>528.28599999999994</v>
      </c>
      <c r="M311" s="94">
        <f t="shared" si="33"/>
        <v>252.9915</v>
      </c>
      <c r="N311" s="94">
        <f>N308/10</f>
        <v>894.78039999999999</v>
      </c>
      <c r="O311" s="94">
        <f t="shared" si="33"/>
        <v>15.9716</v>
      </c>
    </row>
    <row r="312" spans="1:15">
      <c r="A312" s="66"/>
      <c r="B312" s="46" t="s">
        <v>74</v>
      </c>
      <c r="C312" s="49"/>
      <c r="D312" s="54">
        <f>D309/10</f>
        <v>21.166999999999994</v>
      </c>
      <c r="E312" s="54">
        <f t="shared" ref="E312:O312" si="34">E309/10</f>
        <v>21.207000000000001</v>
      </c>
      <c r="F312" s="54">
        <f>F309/10</f>
        <v>87.055000000000007</v>
      </c>
      <c r="G312" s="54">
        <f>G309/10</f>
        <v>613.45000000000005</v>
      </c>
      <c r="H312" s="54">
        <f t="shared" si="34"/>
        <v>0.21099999999999999</v>
      </c>
      <c r="I312" s="54">
        <f t="shared" si="34"/>
        <v>0.35099999999999998</v>
      </c>
      <c r="J312" s="54">
        <f t="shared" si="34"/>
        <v>17.732000000000003</v>
      </c>
      <c r="K312" s="54">
        <f t="shared" si="34"/>
        <v>1.6689999999999998</v>
      </c>
      <c r="L312" s="54">
        <f t="shared" si="34"/>
        <v>240.80799999999999</v>
      </c>
      <c r="M312" s="54">
        <f t="shared" si="34"/>
        <v>61.460999999999999</v>
      </c>
      <c r="N312" s="54">
        <f t="shared" si="34"/>
        <v>256.29699999999997</v>
      </c>
      <c r="O312" s="54">
        <f t="shared" si="34"/>
        <v>2.7160000000000002</v>
      </c>
    </row>
    <row r="313" spans="1:15">
      <c r="A313" s="66"/>
      <c r="B313" s="46" t="s">
        <v>75</v>
      </c>
      <c r="C313" s="54"/>
      <c r="D313" s="54">
        <f>D310/10</f>
        <v>36.387999999999998</v>
      </c>
      <c r="E313" s="54">
        <f t="shared" ref="E313:O313" si="35">E310/10</f>
        <v>35.456000000000003</v>
      </c>
      <c r="F313" s="54">
        <f t="shared" si="35"/>
        <v>152.04900000000004</v>
      </c>
      <c r="G313" s="54">
        <f>G310/10</f>
        <v>1049.58</v>
      </c>
      <c r="H313" s="54">
        <f t="shared" si="35"/>
        <v>1.3660000000000003</v>
      </c>
      <c r="I313" s="54">
        <f t="shared" si="35"/>
        <v>4.9268000000000001</v>
      </c>
      <c r="J313" s="54">
        <f t="shared" si="35"/>
        <v>72.140599999999992</v>
      </c>
      <c r="K313" s="54">
        <f t="shared" si="35"/>
        <v>25.512899999999998</v>
      </c>
      <c r="L313" s="54">
        <f t="shared" si="35"/>
        <v>287.47799999999995</v>
      </c>
      <c r="M313" s="54">
        <f t="shared" si="35"/>
        <v>191.53049999999999</v>
      </c>
      <c r="N313" s="54">
        <f t="shared" si="35"/>
        <v>638.48339999999996</v>
      </c>
      <c r="O313" s="54">
        <f t="shared" si="35"/>
        <v>13.255599999999998</v>
      </c>
    </row>
    <row r="314" spans="1:15">
      <c r="A314" s="66"/>
      <c r="B314" s="95" t="s">
        <v>101</v>
      </c>
      <c r="C314" s="49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>
      <c r="A315" s="66"/>
      <c r="B315" s="46" t="s">
        <v>74</v>
      </c>
      <c r="C315" s="49"/>
      <c r="D315" s="54"/>
      <c r="E315" s="54"/>
      <c r="F315" s="54"/>
      <c r="G315" s="104">
        <v>0.22</v>
      </c>
      <c r="H315" s="54"/>
      <c r="I315" s="54"/>
      <c r="J315" s="54"/>
      <c r="K315" s="54"/>
      <c r="L315" s="54"/>
      <c r="M315" s="54"/>
      <c r="N315" s="54"/>
      <c r="O315" s="54"/>
    </row>
    <row r="316" spans="1:15">
      <c r="A316" s="66"/>
      <c r="B316" s="46" t="s">
        <v>75</v>
      </c>
      <c r="C316" s="49"/>
      <c r="D316" s="54"/>
      <c r="E316" s="54"/>
      <c r="F316" s="54"/>
      <c r="G316" s="104">
        <v>0.3</v>
      </c>
      <c r="H316" s="54"/>
      <c r="I316" s="54"/>
      <c r="J316" s="54"/>
      <c r="K316" s="54"/>
      <c r="L316" s="54"/>
      <c r="M316" s="54"/>
      <c r="N316" s="54"/>
      <c r="O316" s="54"/>
    </row>
    <row r="317" spans="1:15">
      <c r="A317" s="66"/>
      <c r="B317" s="56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</row>
    <row r="318" spans="1:15">
      <c r="A318" s="66"/>
      <c r="B318" s="56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</row>
    <row r="319" spans="1:15">
      <c r="A319" s="189"/>
      <c r="B319" s="189"/>
      <c r="C319" s="189"/>
      <c r="D319" s="189"/>
      <c r="E319" s="189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</row>
    <row r="320" spans="1:15">
      <c r="B320" s="160" t="s">
        <v>134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</row>
    <row r="321" spans="1:15">
      <c r="B321" s="161" t="s">
        <v>102</v>
      </c>
      <c r="C321" s="105" t="s">
        <v>103</v>
      </c>
      <c r="D321" s="162" t="s">
        <v>104</v>
      </c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4"/>
    </row>
    <row r="322" spans="1:15">
      <c r="B322" s="161"/>
      <c r="C322" s="106" t="s">
        <v>105</v>
      </c>
      <c r="D322" s="165"/>
      <c r="E322" s="166"/>
      <c r="F322" s="166"/>
      <c r="G322" s="166"/>
      <c r="H322" s="166"/>
      <c r="I322" s="166"/>
      <c r="J322" s="166"/>
      <c r="K322" s="166"/>
      <c r="L322" s="166"/>
      <c r="M322" s="166"/>
      <c r="N322" s="166"/>
      <c r="O322" s="167"/>
    </row>
    <row r="323" spans="1:15">
      <c r="B323" s="107"/>
      <c r="C323" s="108" t="s">
        <v>106</v>
      </c>
      <c r="D323" s="148">
        <v>1</v>
      </c>
      <c r="E323" s="148">
        <v>2</v>
      </c>
      <c r="F323" s="148">
        <v>3</v>
      </c>
      <c r="G323" s="148">
        <v>4</v>
      </c>
      <c r="H323" s="159">
        <v>5</v>
      </c>
      <c r="I323" s="148">
        <v>6</v>
      </c>
      <c r="J323" s="148">
        <v>7</v>
      </c>
      <c r="K323" s="148">
        <v>8</v>
      </c>
      <c r="L323" s="148">
        <v>9</v>
      </c>
      <c r="M323" s="148">
        <v>10</v>
      </c>
      <c r="N323" s="155" t="s">
        <v>107</v>
      </c>
      <c r="O323" s="157" t="s">
        <v>108</v>
      </c>
    </row>
    <row r="324" spans="1:15">
      <c r="B324" s="109"/>
      <c r="C324" s="110"/>
      <c r="D324" s="148"/>
      <c r="E324" s="148"/>
      <c r="F324" s="148"/>
      <c r="G324" s="148"/>
      <c r="H324" s="159"/>
      <c r="I324" s="148"/>
      <c r="J324" s="148"/>
      <c r="K324" s="148"/>
      <c r="L324" s="148"/>
      <c r="M324" s="148"/>
      <c r="N324" s="156"/>
      <c r="O324" s="158"/>
    </row>
    <row r="325" spans="1:15">
      <c r="B325" s="111" t="s">
        <v>21</v>
      </c>
      <c r="C325" s="112">
        <v>60</v>
      </c>
      <c r="D325" s="96">
        <v>60</v>
      </c>
      <c r="E325" s="96">
        <v>60</v>
      </c>
      <c r="F325" s="96">
        <v>60</v>
      </c>
      <c r="G325" s="96">
        <v>60</v>
      </c>
      <c r="H325" s="97">
        <v>60</v>
      </c>
      <c r="I325" s="96">
        <v>60</v>
      </c>
      <c r="J325" s="96">
        <v>60</v>
      </c>
      <c r="K325" s="96">
        <v>60</v>
      </c>
      <c r="L325" s="96">
        <v>60</v>
      </c>
      <c r="M325" s="96">
        <v>60</v>
      </c>
      <c r="N325" s="98">
        <f>SUM(D325:M325)/10</f>
        <v>60</v>
      </c>
      <c r="O325" s="100"/>
    </row>
    <row r="326" spans="1:15">
      <c r="B326" s="113" t="s">
        <v>8</v>
      </c>
      <c r="C326" s="114">
        <v>100</v>
      </c>
      <c r="D326" s="99">
        <v>114</v>
      </c>
      <c r="E326" s="99">
        <v>100</v>
      </c>
      <c r="F326" s="99">
        <v>100</v>
      </c>
      <c r="G326" s="99">
        <v>118</v>
      </c>
      <c r="H326" s="99">
        <v>100</v>
      </c>
      <c r="I326" s="99">
        <v>17.5</v>
      </c>
      <c r="J326" s="99">
        <v>100</v>
      </c>
      <c r="K326" s="99">
        <v>100</v>
      </c>
      <c r="L326" s="99">
        <v>118</v>
      </c>
      <c r="M326" s="99">
        <v>100</v>
      </c>
      <c r="N326" s="98">
        <f t="shared" ref="N326:N346" si="36">SUM(D326:M326)/10</f>
        <v>96.75</v>
      </c>
      <c r="O326" s="118"/>
    </row>
    <row r="327" spans="1:15">
      <c r="B327" s="113" t="s">
        <v>109</v>
      </c>
      <c r="C327" s="114">
        <v>10</v>
      </c>
      <c r="D327" s="99">
        <v>33.78</v>
      </c>
      <c r="E327" s="99">
        <v>0</v>
      </c>
      <c r="F327" s="99">
        <v>5</v>
      </c>
      <c r="G327" s="99">
        <v>0</v>
      </c>
      <c r="H327" s="99">
        <v>2</v>
      </c>
      <c r="I327" s="99">
        <v>0</v>
      </c>
      <c r="J327" s="99">
        <v>0</v>
      </c>
      <c r="K327" s="99">
        <v>33.78</v>
      </c>
      <c r="L327" s="99">
        <v>0</v>
      </c>
      <c r="M327" s="99">
        <v>39.86</v>
      </c>
      <c r="N327" s="98">
        <f t="shared" si="36"/>
        <v>11.442</v>
      </c>
      <c r="O327" s="100"/>
    </row>
    <row r="328" spans="1:15">
      <c r="B328" s="113" t="s">
        <v>110</v>
      </c>
      <c r="C328" s="114">
        <v>35</v>
      </c>
      <c r="D328" s="99">
        <v>64.2</v>
      </c>
      <c r="E328" s="99">
        <v>44</v>
      </c>
      <c r="F328" s="99">
        <v>82.32</v>
      </c>
      <c r="G328" s="99">
        <v>43.5</v>
      </c>
      <c r="H328" s="99">
        <v>139.19999999999999</v>
      </c>
      <c r="I328" s="99">
        <v>74.400000000000006</v>
      </c>
      <c r="J328" s="99">
        <v>125.32</v>
      </c>
      <c r="K328" s="99">
        <v>5</v>
      </c>
      <c r="L328" s="99">
        <v>0</v>
      </c>
      <c r="M328" s="99">
        <v>55.2</v>
      </c>
      <c r="N328" s="98">
        <f t="shared" si="36"/>
        <v>63.314000000000007</v>
      </c>
      <c r="O328" s="100"/>
    </row>
    <row r="329" spans="1:15">
      <c r="A329" s="117"/>
      <c r="B329" s="120" t="s">
        <v>139</v>
      </c>
      <c r="C329" s="115">
        <v>325</v>
      </c>
      <c r="D329" s="61">
        <v>403.6</v>
      </c>
      <c r="E329" s="61">
        <v>250.4</v>
      </c>
      <c r="F329" s="61">
        <v>268</v>
      </c>
      <c r="G329" s="61">
        <v>400.3</v>
      </c>
      <c r="H329" s="61">
        <v>190.1</v>
      </c>
      <c r="I329" s="61">
        <v>247.7</v>
      </c>
      <c r="J329" s="61">
        <v>241.9</v>
      </c>
      <c r="K329" s="61">
        <v>570.20000000000005</v>
      </c>
      <c r="L329" s="61">
        <v>458.1</v>
      </c>
      <c r="M329" s="61">
        <v>347.4</v>
      </c>
      <c r="N329" s="119">
        <f t="shared" si="36"/>
        <v>337.77</v>
      </c>
      <c r="O329" s="121"/>
    </row>
    <row r="330" spans="1:15">
      <c r="B330" s="113" t="s">
        <v>111</v>
      </c>
      <c r="C330" s="115">
        <v>100</v>
      </c>
      <c r="D330" s="99">
        <v>0</v>
      </c>
      <c r="E330" s="99">
        <v>200</v>
      </c>
      <c r="F330" s="99">
        <v>0</v>
      </c>
      <c r="G330" s="99">
        <v>0</v>
      </c>
      <c r="H330" s="99">
        <v>235.7</v>
      </c>
      <c r="I330" s="99">
        <v>200</v>
      </c>
      <c r="J330" s="99">
        <v>200</v>
      </c>
      <c r="K330" s="99">
        <v>0</v>
      </c>
      <c r="L330" s="99">
        <v>235.7</v>
      </c>
      <c r="M330" s="99">
        <v>0</v>
      </c>
      <c r="N330" s="98">
        <f t="shared" si="36"/>
        <v>107.14000000000001</v>
      </c>
      <c r="O330" s="100"/>
    </row>
    <row r="331" spans="1:15">
      <c r="B331" s="113" t="s">
        <v>112</v>
      </c>
      <c r="C331" s="115">
        <v>10</v>
      </c>
      <c r="D331" s="99">
        <v>0</v>
      </c>
      <c r="E331" s="99">
        <v>34</v>
      </c>
      <c r="F331" s="99">
        <v>20</v>
      </c>
      <c r="G331" s="99">
        <v>20</v>
      </c>
      <c r="H331" s="99">
        <v>20</v>
      </c>
      <c r="I331" s="99">
        <v>20</v>
      </c>
      <c r="J331" s="99">
        <v>0</v>
      </c>
      <c r="K331" s="99">
        <v>0</v>
      </c>
      <c r="L331" s="99">
        <v>20</v>
      </c>
      <c r="M331" s="99">
        <v>20</v>
      </c>
      <c r="N331" s="98">
        <f t="shared" si="36"/>
        <v>15.4</v>
      </c>
      <c r="O331" s="100"/>
    </row>
    <row r="332" spans="1:15">
      <c r="B332" s="113" t="s">
        <v>113</v>
      </c>
      <c r="C332" s="115">
        <v>22.5</v>
      </c>
      <c r="D332" s="99">
        <v>16.5</v>
      </c>
      <c r="E332" s="99">
        <v>52.5</v>
      </c>
      <c r="F332" s="99">
        <v>0</v>
      </c>
      <c r="G332" s="99">
        <v>11</v>
      </c>
      <c r="H332" s="99">
        <v>9</v>
      </c>
      <c r="I332" s="99">
        <v>12</v>
      </c>
      <c r="J332" s="99">
        <v>31</v>
      </c>
      <c r="K332" s="99">
        <v>5.5</v>
      </c>
      <c r="L332" s="99">
        <v>23</v>
      </c>
      <c r="M332" s="99">
        <v>10.5</v>
      </c>
      <c r="N332" s="98">
        <f t="shared" si="36"/>
        <v>17.100000000000001</v>
      </c>
      <c r="O332" s="100"/>
    </row>
    <row r="333" spans="1:15">
      <c r="B333" s="113" t="s">
        <v>114</v>
      </c>
      <c r="C333" s="115">
        <v>0.6</v>
      </c>
      <c r="D333" s="99">
        <v>0</v>
      </c>
      <c r="E333" s="99">
        <v>2</v>
      </c>
      <c r="F333" s="99">
        <v>2</v>
      </c>
      <c r="G333" s="99">
        <v>0</v>
      </c>
      <c r="H333" s="99">
        <v>0</v>
      </c>
      <c r="I333" s="99">
        <v>0</v>
      </c>
      <c r="J333" s="99">
        <v>2</v>
      </c>
      <c r="K333" s="99">
        <v>0</v>
      </c>
      <c r="L333" s="99">
        <v>2</v>
      </c>
      <c r="M333" s="99">
        <v>0</v>
      </c>
      <c r="N333" s="98">
        <f t="shared" si="36"/>
        <v>0.8</v>
      </c>
      <c r="O333" s="100"/>
    </row>
    <row r="334" spans="1:15">
      <c r="B334" s="113" t="s">
        <v>115</v>
      </c>
      <c r="C334" s="115">
        <v>0.2</v>
      </c>
      <c r="D334" s="99">
        <v>1</v>
      </c>
      <c r="E334" s="99">
        <v>0</v>
      </c>
      <c r="F334" s="99">
        <v>0</v>
      </c>
      <c r="G334" s="99">
        <v>1</v>
      </c>
      <c r="H334" s="99">
        <v>0</v>
      </c>
      <c r="I334" s="99">
        <v>0</v>
      </c>
      <c r="J334" s="99">
        <v>0</v>
      </c>
      <c r="K334" s="99">
        <v>1</v>
      </c>
      <c r="L334" s="99">
        <v>0</v>
      </c>
      <c r="M334" s="99">
        <v>1</v>
      </c>
      <c r="N334" s="98">
        <f t="shared" si="36"/>
        <v>0.4</v>
      </c>
      <c r="O334" s="100"/>
    </row>
    <row r="335" spans="1:15">
      <c r="B335" s="113" t="s">
        <v>116</v>
      </c>
      <c r="C335" s="115">
        <v>43</v>
      </c>
      <c r="D335" s="99">
        <v>0</v>
      </c>
      <c r="E335" s="99">
        <v>107</v>
      </c>
      <c r="F335" s="99">
        <v>134</v>
      </c>
      <c r="G335" s="99">
        <v>0</v>
      </c>
      <c r="H335" s="99">
        <v>113</v>
      </c>
      <c r="I335" s="99">
        <v>0</v>
      </c>
      <c r="J335" s="99">
        <v>39</v>
      </c>
      <c r="K335" s="99">
        <v>107</v>
      </c>
      <c r="L335" s="99">
        <v>0</v>
      </c>
      <c r="M335" s="99">
        <v>39</v>
      </c>
      <c r="N335" s="98">
        <f t="shared" si="36"/>
        <v>53.9</v>
      </c>
      <c r="O335" s="100"/>
    </row>
    <row r="336" spans="1:15">
      <c r="B336" s="113" t="s">
        <v>117</v>
      </c>
      <c r="C336" s="115">
        <v>30</v>
      </c>
      <c r="D336" s="99">
        <v>73.599999999999994</v>
      </c>
      <c r="E336" s="99">
        <v>0</v>
      </c>
      <c r="F336" s="99">
        <v>0</v>
      </c>
      <c r="G336" s="99">
        <v>0</v>
      </c>
      <c r="H336" s="99">
        <v>0</v>
      </c>
      <c r="I336" s="99">
        <v>0</v>
      </c>
      <c r="J336" s="99">
        <v>208</v>
      </c>
      <c r="K336" s="99">
        <v>0</v>
      </c>
      <c r="L336" s="99">
        <v>0</v>
      </c>
      <c r="M336" s="99">
        <v>81.599999999999994</v>
      </c>
      <c r="N336" s="98">
        <f t="shared" si="36"/>
        <v>36.320000000000007</v>
      </c>
      <c r="O336" s="100"/>
    </row>
    <row r="337" spans="2:15">
      <c r="B337" s="113" t="s">
        <v>118</v>
      </c>
      <c r="C337" s="115">
        <v>40</v>
      </c>
      <c r="D337" s="99">
        <v>0</v>
      </c>
      <c r="E337" s="99">
        <v>0</v>
      </c>
      <c r="F337" s="99">
        <v>0</v>
      </c>
      <c r="G337" s="99">
        <v>140</v>
      </c>
      <c r="H337" s="99">
        <v>0</v>
      </c>
      <c r="I337" s="99">
        <v>140</v>
      </c>
      <c r="J337" s="99">
        <v>0</v>
      </c>
      <c r="K337" s="99">
        <v>0</v>
      </c>
      <c r="L337" s="99">
        <v>140</v>
      </c>
      <c r="M337" s="99">
        <v>0</v>
      </c>
      <c r="N337" s="98">
        <f t="shared" si="36"/>
        <v>42</v>
      </c>
      <c r="O337" s="100"/>
    </row>
    <row r="338" spans="2:15">
      <c r="B338" s="113" t="s">
        <v>119</v>
      </c>
      <c r="C338" s="115">
        <v>10</v>
      </c>
      <c r="D338" s="99">
        <v>0</v>
      </c>
      <c r="E338" s="99">
        <v>0</v>
      </c>
      <c r="F338" s="99">
        <v>50</v>
      </c>
      <c r="G338" s="99">
        <v>0</v>
      </c>
      <c r="H338" s="99">
        <v>0</v>
      </c>
      <c r="I338" s="99">
        <v>0</v>
      </c>
      <c r="J338" s="99">
        <v>0</v>
      </c>
      <c r="K338" s="99">
        <v>0</v>
      </c>
      <c r="L338" s="99">
        <v>50</v>
      </c>
      <c r="M338" s="99">
        <v>0</v>
      </c>
      <c r="N338" s="98">
        <f t="shared" si="36"/>
        <v>10</v>
      </c>
      <c r="O338" s="100"/>
    </row>
    <row r="339" spans="2:15">
      <c r="B339" s="116" t="s">
        <v>120</v>
      </c>
      <c r="C339" s="115">
        <v>270</v>
      </c>
      <c r="D339" s="99">
        <v>146.6</v>
      </c>
      <c r="E339" s="99">
        <v>203</v>
      </c>
      <c r="F339" s="99">
        <v>41.5</v>
      </c>
      <c r="G339" s="99">
        <v>153.6</v>
      </c>
      <c r="H339" s="99">
        <v>100</v>
      </c>
      <c r="I339" s="99">
        <v>193.75</v>
      </c>
      <c r="J339" s="99">
        <v>195</v>
      </c>
      <c r="K339" s="99">
        <v>0</v>
      </c>
      <c r="L339" s="99">
        <v>195.1</v>
      </c>
      <c r="M339" s="99">
        <v>100</v>
      </c>
      <c r="N339" s="98">
        <f t="shared" si="36"/>
        <v>132.85499999999999</v>
      </c>
      <c r="O339" s="100"/>
    </row>
    <row r="340" spans="2:15">
      <c r="B340" s="113" t="s">
        <v>121</v>
      </c>
      <c r="C340" s="115">
        <v>5</v>
      </c>
      <c r="D340" s="99">
        <v>0</v>
      </c>
      <c r="E340" s="99">
        <v>28.4</v>
      </c>
      <c r="F340" s="99">
        <v>10</v>
      </c>
      <c r="G340" s="99">
        <v>0</v>
      </c>
      <c r="H340" s="99">
        <v>0</v>
      </c>
      <c r="I340" s="99">
        <v>36</v>
      </c>
      <c r="J340" s="99">
        <v>0</v>
      </c>
      <c r="K340" s="99">
        <v>10</v>
      </c>
      <c r="L340" s="99">
        <v>10</v>
      </c>
      <c r="M340" s="99">
        <v>20</v>
      </c>
      <c r="N340" s="98">
        <f t="shared" si="36"/>
        <v>11.440000000000001</v>
      </c>
      <c r="O340" s="100"/>
    </row>
    <row r="341" spans="2:15">
      <c r="B341" s="113" t="s">
        <v>122</v>
      </c>
      <c r="C341" s="115">
        <v>6</v>
      </c>
      <c r="D341" s="99">
        <v>10</v>
      </c>
      <c r="E341" s="99">
        <v>15</v>
      </c>
      <c r="F341" s="99">
        <v>0</v>
      </c>
      <c r="G341" s="99">
        <v>0</v>
      </c>
      <c r="H341" s="99">
        <v>10</v>
      </c>
      <c r="I341" s="99">
        <v>0</v>
      </c>
      <c r="J341" s="99">
        <v>0</v>
      </c>
      <c r="K341" s="99">
        <v>0</v>
      </c>
      <c r="L341" s="99">
        <v>0</v>
      </c>
      <c r="M341" s="99">
        <v>15</v>
      </c>
      <c r="N341" s="98">
        <f t="shared" si="36"/>
        <v>5</v>
      </c>
      <c r="O341" s="100"/>
    </row>
    <row r="342" spans="2:15">
      <c r="B342" s="113" t="s">
        <v>123</v>
      </c>
      <c r="C342" s="115">
        <v>17.5</v>
      </c>
      <c r="D342" s="99">
        <v>22.43</v>
      </c>
      <c r="E342" s="99">
        <v>3.4</v>
      </c>
      <c r="F342" s="99">
        <v>18</v>
      </c>
      <c r="G342" s="99">
        <v>15</v>
      </c>
      <c r="H342" s="99">
        <v>10</v>
      </c>
      <c r="I342" s="99">
        <v>19.399999999999999</v>
      </c>
      <c r="J342" s="99">
        <v>10</v>
      </c>
      <c r="K342" s="99">
        <v>30.43</v>
      </c>
      <c r="L342" s="99">
        <v>22</v>
      </c>
      <c r="M342" s="99">
        <v>30.43</v>
      </c>
      <c r="N342" s="98">
        <f t="shared" si="36"/>
        <v>18.109000000000002</v>
      </c>
      <c r="O342" s="100"/>
    </row>
    <row r="343" spans="2:15">
      <c r="B343" s="113" t="s">
        <v>124</v>
      </c>
      <c r="C343" s="115">
        <v>9</v>
      </c>
      <c r="D343" s="99">
        <v>15.3</v>
      </c>
      <c r="E343" s="99">
        <v>10</v>
      </c>
      <c r="F343" s="99">
        <v>21.25</v>
      </c>
      <c r="G343" s="99">
        <v>17.5</v>
      </c>
      <c r="H343" s="99">
        <v>16</v>
      </c>
      <c r="I343" s="99">
        <v>21.25</v>
      </c>
      <c r="J343" s="99">
        <v>7.5</v>
      </c>
      <c r="K343" s="99">
        <v>12.13</v>
      </c>
      <c r="L343" s="99">
        <v>18.5</v>
      </c>
      <c r="M343" s="99">
        <v>12.63</v>
      </c>
      <c r="N343" s="98">
        <f t="shared" si="36"/>
        <v>15.206</v>
      </c>
      <c r="O343" s="100"/>
    </row>
    <row r="344" spans="2:15">
      <c r="B344" s="113" t="s">
        <v>125</v>
      </c>
      <c r="C344" s="115" t="s">
        <v>133</v>
      </c>
      <c r="D344" s="99" t="s">
        <v>135</v>
      </c>
      <c r="E344" s="99" t="s">
        <v>136</v>
      </c>
      <c r="F344" s="99" t="s">
        <v>137</v>
      </c>
      <c r="G344" s="99">
        <v>0</v>
      </c>
      <c r="H344" s="99">
        <v>0</v>
      </c>
      <c r="I344" s="99">
        <v>0</v>
      </c>
      <c r="J344" s="99">
        <v>0</v>
      </c>
      <c r="K344" s="99" t="s">
        <v>135</v>
      </c>
      <c r="L344" s="99" t="s">
        <v>137</v>
      </c>
      <c r="M344" s="122" t="s">
        <v>135</v>
      </c>
      <c r="N344" s="98" t="s">
        <v>138</v>
      </c>
      <c r="O344" s="100"/>
    </row>
    <row r="345" spans="2:15">
      <c r="B345" s="113" t="s">
        <v>126</v>
      </c>
      <c r="C345" s="115">
        <v>3.5</v>
      </c>
      <c r="D345" s="99">
        <v>3.5</v>
      </c>
      <c r="E345" s="99">
        <v>3.5</v>
      </c>
      <c r="F345" s="99">
        <v>3.5</v>
      </c>
      <c r="G345" s="99">
        <v>3.5</v>
      </c>
      <c r="H345" s="99">
        <v>3.5</v>
      </c>
      <c r="I345" s="99">
        <v>3.5</v>
      </c>
      <c r="J345" s="99">
        <v>3.5</v>
      </c>
      <c r="K345" s="99">
        <v>3.5</v>
      </c>
      <c r="L345" s="99">
        <v>3.5</v>
      </c>
      <c r="M345" s="99">
        <v>3.5</v>
      </c>
      <c r="N345" s="98">
        <f t="shared" si="36"/>
        <v>3.5</v>
      </c>
      <c r="O345" s="100"/>
    </row>
    <row r="346" spans="2:15">
      <c r="B346" s="113" t="s">
        <v>127</v>
      </c>
      <c r="C346" s="115">
        <v>1</v>
      </c>
      <c r="D346" s="99">
        <v>0.85</v>
      </c>
      <c r="E346" s="99">
        <v>0</v>
      </c>
      <c r="F346" s="99">
        <v>0</v>
      </c>
      <c r="G346" s="99">
        <v>0</v>
      </c>
      <c r="H346" s="99">
        <v>0</v>
      </c>
      <c r="I346" s="99">
        <v>0</v>
      </c>
      <c r="J346" s="99">
        <v>0</v>
      </c>
      <c r="K346" s="99">
        <v>0.85</v>
      </c>
      <c r="L346" s="99">
        <v>0</v>
      </c>
      <c r="M346" s="99">
        <v>0.85</v>
      </c>
      <c r="N346" s="98">
        <f t="shared" si="36"/>
        <v>0.255</v>
      </c>
      <c r="O346" s="100"/>
    </row>
    <row r="353" spans="2:15">
      <c r="B353" s="196" t="s">
        <v>134</v>
      </c>
      <c r="C353" s="196"/>
      <c r="D353" s="196"/>
      <c r="E353" s="196"/>
      <c r="F353" s="196"/>
      <c r="G353" s="196"/>
      <c r="H353" s="196"/>
      <c r="I353" s="196"/>
      <c r="J353" s="196"/>
      <c r="K353" s="196"/>
      <c r="L353" s="196"/>
      <c r="M353" s="196"/>
      <c r="N353" s="196"/>
      <c r="O353" s="196"/>
    </row>
    <row r="354" spans="2:15">
      <c r="B354" s="197" t="s">
        <v>102</v>
      </c>
      <c r="C354" s="127" t="s">
        <v>103</v>
      </c>
      <c r="D354" s="198" t="s">
        <v>104</v>
      </c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200"/>
    </row>
    <row r="355" spans="2:15">
      <c r="B355" s="197"/>
      <c r="C355" s="128" t="s">
        <v>105</v>
      </c>
      <c r="D355" s="201"/>
      <c r="E355" s="202"/>
      <c r="F355" s="202"/>
      <c r="G355" s="202"/>
      <c r="H355" s="202"/>
      <c r="I355" s="202"/>
      <c r="J355" s="202"/>
      <c r="K355" s="202"/>
      <c r="L355" s="202"/>
      <c r="M355" s="202"/>
      <c r="N355" s="202"/>
      <c r="O355" s="203"/>
    </row>
    <row r="356" spans="2:15">
      <c r="B356" s="113"/>
      <c r="C356" s="129" t="s">
        <v>106</v>
      </c>
      <c r="D356" s="148">
        <v>1</v>
      </c>
      <c r="E356" s="148">
        <v>2</v>
      </c>
      <c r="F356" s="148">
        <v>3</v>
      </c>
      <c r="G356" s="148">
        <v>4</v>
      </c>
      <c r="H356" s="159">
        <v>5</v>
      </c>
      <c r="I356" s="148">
        <v>6</v>
      </c>
      <c r="J356" s="148">
        <v>7</v>
      </c>
      <c r="K356" s="148">
        <v>8</v>
      </c>
      <c r="L356" s="148">
        <v>9</v>
      </c>
      <c r="M356" s="148">
        <v>10</v>
      </c>
      <c r="N356" s="155" t="s">
        <v>107</v>
      </c>
      <c r="O356" s="194"/>
    </row>
    <row r="357" spans="2:15">
      <c r="B357" s="130"/>
      <c r="C357" s="131"/>
      <c r="D357" s="148"/>
      <c r="E357" s="148"/>
      <c r="F357" s="148"/>
      <c r="G357" s="148"/>
      <c r="H357" s="159"/>
      <c r="I357" s="148"/>
      <c r="J357" s="148"/>
      <c r="K357" s="148"/>
      <c r="L357" s="148"/>
      <c r="M357" s="148"/>
      <c r="N357" s="156"/>
      <c r="O357" s="195"/>
    </row>
    <row r="358" spans="2:15">
      <c r="B358" s="111" t="s">
        <v>21</v>
      </c>
      <c r="C358" s="132">
        <v>60</v>
      </c>
      <c r="D358" s="96">
        <v>60</v>
      </c>
      <c r="E358" s="96">
        <v>60</v>
      </c>
      <c r="F358" s="96">
        <v>60</v>
      </c>
      <c r="G358" s="96">
        <v>60</v>
      </c>
      <c r="H358" s="97">
        <v>60</v>
      </c>
      <c r="I358" s="96">
        <v>60</v>
      </c>
      <c r="J358" s="96">
        <v>60</v>
      </c>
      <c r="K358" s="96">
        <v>60</v>
      </c>
      <c r="L358" s="96">
        <v>60</v>
      </c>
      <c r="M358" s="96">
        <v>60</v>
      </c>
      <c r="N358" s="133">
        <f>SUM(D358:M358)/10</f>
        <v>60</v>
      </c>
      <c r="O358" s="100"/>
    </row>
    <row r="359" spans="2:15">
      <c r="B359" s="113" t="s">
        <v>8</v>
      </c>
      <c r="C359" s="129">
        <v>100</v>
      </c>
      <c r="D359" s="99">
        <v>114</v>
      </c>
      <c r="E359" s="99">
        <v>100</v>
      </c>
      <c r="F359" s="99">
        <v>100</v>
      </c>
      <c r="G359" s="99">
        <v>118</v>
      </c>
      <c r="H359" s="99">
        <v>100</v>
      </c>
      <c r="I359" s="99">
        <v>17.5</v>
      </c>
      <c r="J359" s="99">
        <v>100</v>
      </c>
      <c r="K359" s="99">
        <v>100</v>
      </c>
      <c r="L359" s="99">
        <v>118</v>
      </c>
      <c r="M359" s="99">
        <v>100</v>
      </c>
      <c r="N359" s="133">
        <f t="shared" ref="N359:N376" si="37">SUM(D359:M359)/10</f>
        <v>96.75</v>
      </c>
      <c r="O359" s="118"/>
    </row>
    <row r="360" spans="2:15">
      <c r="B360" s="113" t="s">
        <v>109</v>
      </c>
      <c r="C360" s="129">
        <v>10</v>
      </c>
      <c r="D360" s="99">
        <v>33.78</v>
      </c>
      <c r="E360" s="99">
        <v>0</v>
      </c>
      <c r="F360" s="99">
        <v>5</v>
      </c>
      <c r="G360" s="99">
        <v>0</v>
      </c>
      <c r="H360" s="99">
        <v>2</v>
      </c>
      <c r="I360" s="99">
        <v>0</v>
      </c>
      <c r="J360" s="99">
        <v>0</v>
      </c>
      <c r="K360" s="99">
        <v>33.78</v>
      </c>
      <c r="L360" s="99">
        <v>0</v>
      </c>
      <c r="M360" s="99">
        <v>39.86</v>
      </c>
      <c r="N360" s="133">
        <f t="shared" si="37"/>
        <v>11.442</v>
      </c>
      <c r="O360" s="100"/>
    </row>
    <row r="361" spans="2:15">
      <c r="B361" s="113" t="s">
        <v>110</v>
      </c>
      <c r="C361" s="129">
        <v>35</v>
      </c>
      <c r="D361" s="99">
        <v>44.2</v>
      </c>
      <c r="E361" s="99">
        <v>24</v>
      </c>
      <c r="F361" s="99">
        <v>42.32</v>
      </c>
      <c r="G361" s="99">
        <v>43.5</v>
      </c>
      <c r="H361" s="99">
        <v>39.200000000000003</v>
      </c>
      <c r="I361" s="99">
        <v>44.4</v>
      </c>
      <c r="J361" s="99">
        <v>75.349999999999994</v>
      </c>
      <c r="K361" s="99">
        <v>5</v>
      </c>
      <c r="L361" s="99">
        <v>0</v>
      </c>
      <c r="M361" s="99">
        <v>35.200000000000003</v>
      </c>
      <c r="N361" s="133">
        <f t="shared" si="37"/>
        <v>35.317</v>
      </c>
      <c r="O361" s="100"/>
    </row>
    <row r="362" spans="2:15">
      <c r="B362" s="120" t="s">
        <v>139</v>
      </c>
      <c r="C362" s="38">
        <v>325</v>
      </c>
      <c r="D362" s="61">
        <v>403.6</v>
      </c>
      <c r="E362" s="61">
        <v>250.4</v>
      </c>
      <c r="F362" s="61">
        <v>268</v>
      </c>
      <c r="G362" s="61">
        <v>400.3</v>
      </c>
      <c r="H362" s="61">
        <v>190.1</v>
      </c>
      <c r="I362" s="61">
        <v>247.7</v>
      </c>
      <c r="J362" s="61">
        <v>241.9</v>
      </c>
      <c r="K362" s="61">
        <v>570.20000000000005</v>
      </c>
      <c r="L362" s="61">
        <v>458.1</v>
      </c>
      <c r="M362" s="61">
        <v>347.4</v>
      </c>
      <c r="N362" s="134">
        <f t="shared" si="37"/>
        <v>337.77</v>
      </c>
      <c r="O362" s="121"/>
    </row>
    <row r="363" spans="2:15">
      <c r="B363" s="113" t="s">
        <v>111</v>
      </c>
      <c r="C363" s="38">
        <v>100</v>
      </c>
      <c r="D363" s="99">
        <v>0</v>
      </c>
      <c r="E363" s="99">
        <v>200</v>
      </c>
      <c r="F363" s="99">
        <v>0</v>
      </c>
      <c r="G363" s="99">
        <v>0</v>
      </c>
      <c r="H363" s="99">
        <v>235.7</v>
      </c>
      <c r="I363" s="99">
        <v>200</v>
      </c>
      <c r="J363" s="99">
        <v>200</v>
      </c>
      <c r="K363" s="99">
        <v>0</v>
      </c>
      <c r="L363" s="99">
        <v>235.7</v>
      </c>
      <c r="M363" s="99">
        <v>0</v>
      </c>
      <c r="N363" s="133">
        <f t="shared" si="37"/>
        <v>107.14000000000001</v>
      </c>
      <c r="O363" s="100"/>
    </row>
    <row r="364" spans="2:15">
      <c r="B364" s="113" t="s">
        <v>112</v>
      </c>
      <c r="C364" s="38">
        <v>10</v>
      </c>
      <c r="D364" s="99">
        <v>0</v>
      </c>
      <c r="E364" s="99">
        <v>34</v>
      </c>
      <c r="F364" s="99">
        <v>20</v>
      </c>
      <c r="G364" s="99">
        <v>20</v>
      </c>
      <c r="H364" s="99">
        <v>20</v>
      </c>
      <c r="I364" s="99">
        <v>20</v>
      </c>
      <c r="J364" s="99">
        <v>0</v>
      </c>
      <c r="K364" s="99">
        <v>0</v>
      </c>
      <c r="L364" s="99">
        <v>20</v>
      </c>
      <c r="M364" s="99">
        <v>20</v>
      </c>
      <c r="N364" s="133">
        <f t="shared" si="37"/>
        <v>15.4</v>
      </c>
      <c r="O364" s="100"/>
    </row>
    <row r="365" spans="2:15">
      <c r="B365" s="113" t="s">
        <v>113</v>
      </c>
      <c r="C365" s="38">
        <v>22.5</v>
      </c>
      <c r="D365" s="99">
        <v>16.5</v>
      </c>
      <c r="E365" s="99">
        <v>52.5</v>
      </c>
      <c r="F365" s="99">
        <v>20</v>
      </c>
      <c r="G365" s="99">
        <v>21</v>
      </c>
      <c r="H365" s="99">
        <v>29</v>
      </c>
      <c r="I365" s="99">
        <v>22</v>
      </c>
      <c r="J365" s="99">
        <v>31</v>
      </c>
      <c r="K365" s="99">
        <v>5.5</v>
      </c>
      <c r="L365" s="99">
        <v>23</v>
      </c>
      <c r="M365" s="99">
        <v>10.5</v>
      </c>
      <c r="N365" s="133">
        <f t="shared" si="37"/>
        <v>23.1</v>
      </c>
      <c r="O365" s="100"/>
    </row>
    <row r="366" spans="2:15">
      <c r="B366" s="113" t="s">
        <v>114</v>
      </c>
      <c r="C366" s="38">
        <v>0.6</v>
      </c>
      <c r="D366" s="99">
        <v>0</v>
      </c>
      <c r="E366" s="99">
        <v>2</v>
      </c>
      <c r="F366" s="99">
        <v>0</v>
      </c>
      <c r="G366" s="99">
        <v>0</v>
      </c>
      <c r="H366" s="99">
        <v>0</v>
      </c>
      <c r="I366" s="99">
        <v>0</v>
      </c>
      <c r="J366" s="99">
        <v>2</v>
      </c>
      <c r="K366" s="99">
        <v>0</v>
      </c>
      <c r="L366" s="99">
        <v>2</v>
      </c>
      <c r="M366" s="99">
        <v>0</v>
      </c>
      <c r="N366" s="133">
        <f t="shared" si="37"/>
        <v>0.6</v>
      </c>
      <c r="O366" s="100"/>
    </row>
    <row r="367" spans="2:15">
      <c r="B367" s="113" t="s">
        <v>115</v>
      </c>
      <c r="C367" s="38">
        <v>0.4</v>
      </c>
      <c r="D367" s="99">
        <v>0.5</v>
      </c>
      <c r="E367" s="99">
        <v>0</v>
      </c>
      <c r="F367" s="99">
        <v>0.5</v>
      </c>
      <c r="G367" s="99">
        <v>0.5</v>
      </c>
      <c r="H367" s="99">
        <v>0.5</v>
      </c>
      <c r="I367" s="99">
        <v>0.5</v>
      </c>
      <c r="J367" s="99">
        <v>0</v>
      </c>
      <c r="K367" s="99">
        <v>0.5</v>
      </c>
      <c r="L367" s="99">
        <v>0</v>
      </c>
      <c r="M367" s="99">
        <v>0.5</v>
      </c>
      <c r="N367" s="133">
        <f>SUM(D367:M367)/10</f>
        <v>0.35</v>
      </c>
      <c r="O367" s="100"/>
    </row>
    <row r="368" spans="2:15">
      <c r="B368" s="113" t="s">
        <v>116</v>
      </c>
      <c r="C368" s="38">
        <v>43</v>
      </c>
      <c r="D368" s="99">
        <v>0</v>
      </c>
      <c r="E368" s="99">
        <v>107</v>
      </c>
      <c r="F368" s="99">
        <v>134</v>
      </c>
      <c r="G368" s="99">
        <v>0</v>
      </c>
      <c r="H368" s="99">
        <v>113</v>
      </c>
      <c r="I368" s="99">
        <v>0</v>
      </c>
      <c r="J368" s="99">
        <v>39</v>
      </c>
      <c r="K368" s="99">
        <v>107</v>
      </c>
      <c r="L368" s="99">
        <v>0</v>
      </c>
      <c r="M368" s="99">
        <v>39</v>
      </c>
      <c r="N368" s="133">
        <f t="shared" si="37"/>
        <v>53.9</v>
      </c>
      <c r="O368" s="100"/>
    </row>
    <row r="369" spans="2:15">
      <c r="B369" s="113" t="s">
        <v>117</v>
      </c>
      <c r="C369" s="38">
        <v>30</v>
      </c>
      <c r="D369" s="99">
        <v>73.599999999999994</v>
      </c>
      <c r="E369" s="99">
        <v>0</v>
      </c>
      <c r="F369" s="99">
        <v>0</v>
      </c>
      <c r="G369" s="99">
        <v>0</v>
      </c>
      <c r="H369" s="99">
        <v>0</v>
      </c>
      <c r="I369" s="99">
        <v>0</v>
      </c>
      <c r="J369" s="99">
        <v>208</v>
      </c>
      <c r="K369" s="99">
        <v>0</v>
      </c>
      <c r="L369" s="99">
        <v>0</v>
      </c>
      <c r="M369" s="99">
        <v>81.599999999999994</v>
      </c>
      <c r="N369" s="133">
        <f t="shared" si="37"/>
        <v>36.320000000000007</v>
      </c>
      <c r="O369" s="100"/>
    </row>
    <row r="370" spans="2:15">
      <c r="B370" s="113" t="s">
        <v>118</v>
      </c>
      <c r="C370" s="38">
        <v>40</v>
      </c>
      <c r="D370" s="99">
        <v>0</v>
      </c>
      <c r="E370" s="99">
        <v>0</v>
      </c>
      <c r="F370" s="99">
        <v>0</v>
      </c>
      <c r="G370" s="99">
        <v>140</v>
      </c>
      <c r="H370" s="99">
        <v>0</v>
      </c>
      <c r="I370" s="99">
        <v>140</v>
      </c>
      <c r="J370" s="99">
        <v>0</v>
      </c>
      <c r="K370" s="99">
        <v>0</v>
      </c>
      <c r="L370" s="99">
        <v>140</v>
      </c>
      <c r="M370" s="99">
        <v>0</v>
      </c>
      <c r="N370" s="133">
        <f t="shared" si="37"/>
        <v>42</v>
      </c>
      <c r="O370" s="100"/>
    </row>
    <row r="371" spans="2:15">
      <c r="B371" s="113" t="s">
        <v>119</v>
      </c>
      <c r="C371" s="38">
        <v>10</v>
      </c>
      <c r="D371" s="99">
        <v>0</v>
      </c>
      <c r="E371" s="99">
        <v>0</v>
      </c>
      <c r="F371" s="99">
        <v>50</v>
      </c>
      <c r="G371" s="99">
        <v>0</v>
      </c>
      <c r="H371" s="99">
        <v>0</v>
      </c>
      <c r="I371" s="99">
        <v>0</v>
      </c>
      <c r="J371" s="99">
        <v>0</v>
      </c>
      <c r="K371" s="99">
        <v>0</v>
      </c>
      <c r="L371" s="99">
        <v>50</v>
      </c>
      <c r="M371" s="99">
        <v>0</v>
      </c>
      <c r="N371" s="133">
        <f t="shared" si="37"/>
        <v>10</v>
      </c>
      <c r="O371" s="100"/>
    </row>
    <row r="372" spans="2:15">
      <c r="B372" s="116" t="s">
        <v>120</v>
      </c>
      <c r="C372" s="38">
        <v>270</v>
      </c>
      <c r="D372" s="99">
        <v>246.6</v>
      </c>
      <c r="E372" s="99">
        <v>253</v>
      </c>
      <c r="F372" s="99">
        <v>141.5</v>
      </c>
      <c r="G372" s="99">
        <v>353.6</v>
      </c>
      <c r="H372" s="99">
        <v>250</v>
      </c>
      <c r="I372" s="99">
        <v>293.8</v>
      </c>
      <c r="J372" s="99">
        <v>325</v>
      </c>
      <c r="K372" s="99">
        <v>0</v>
      </c>
      <c r="L372" s="99">
        <v>295.10000000000002</v>
      </c>
      <c r="M372" s="99">
        <v>250</v>
      </c>
      <c r="N372" s="133">
        <f t="shared" si="37"/>
        <v>240.85999999999999</v>
      </c>
      <c r="O372" s="100"/>
    </row>
    <row r="373" spans="2:15">
      <c r="B373" s="113" t="s">
        <v>121</v>
      </c>
      <c r="C373" s="38">
        <v>5</v>
      </c>
      <c r="D373" s="99">
        <v>0</v>
      </c>
      <c r="E373" s="99">
        <v>10</v>
      </c>
      <c r="F373" s="99">
        <v>10</v>
      </c>
      <c r="G373" s="99">
        <v>0</v>
      </c>
      <c r="H373" s="99">
        <v>0</v>
      </c>
      <c r="I373" s="99">
        <v>36</v>
      </c>
      <c r="J373" s="99">
        <v>0</v>
      </c>
      <c r="K373" s="99">
        <v>0</v>
      </c>
      <c r="L373" s="99">
        <v>10</v>
      </c>
      <c r="M373" s="99">
        <v>20</v>
      </c>
      <c r="N373" s="133">
        <f t="shared" si="37"/>
        <v>8.6</v>
      </c>
      <c r="O373" s="100"/>
    </row>
    <row r="374" spans="2:15">
      <c r="B374" s="113" t="s">
        <v>122</v>
      </c>
      <c r="C374" s="38">
        <v>6</v>
      </c>
      <c r="D374" s="99">
        <v>10</v>
      </c>
      <c r="E374" s="99">
        <v>15</v>
      </c>
      <c r="F374" s="99">
        <v>0</v>
      </c>
      <c r="G374" s="99">
        <v>0</v>
      </c>
      <c r="H374" s="99">
        <v>10</v>
      </c>
      <c r="I374" s="99">
        <v>0</v>
      </c>
      <c r="J374" s="99">
        <v>0</v>
      </c>
      <c r="K374" s="99">
        <v>0</v>
      </c>
      <c r="L374" s="99">
        <v>0</v>
      </c>
      <c r="M374" s="99">
        <v>15</v>
      </c>
      <c r="N374" s="133">
        <f t="shared" si="37"/>
        <v>5</v>
      </c>
      <c r="O374" s="100"/>
    </row>
    <row r="375" spans="2:15">
      <c r="B375" s="113" t="s">
        <v>123</v>
      </c>
      <c r="C375" s="38">
        <v>17.5</v>
      </c>
      <c r="D375" s="99">
        <v>22.43</v>
      </c>
      <c r="E375" s="99">
        <v>3.4</v>
      </c>
      <c r="F375" s="99">
        <v>18</v>
      </c>
      <c r="G375" s="99">
        <v>15</v>
      </c>
      <c r="H375" s="99">
        <v>10</v>
      </c>
      <c r="I375" s="99">
        <v>19.399999999999999</v>
      </c>
      <c r="J375" s="99">
        <v>10</v>
      </c>
      <c r="K375" s="99">
        <v>30.43</v>
      </c>
      <c r="L375" s="99">
        <v>22</v>
      </c>
      <c r="M375" s="99">
        <v>30.43</v>
      </c>
      <c r="N375" s="133">
        <f t="shared" si="37"/>
        <v>18.109000000000002</v>
      </c>
      <c r="O375" s="100"/>
    </row>
    <row r="376" spans="2:15">
      <c r="B376" s="113" t="s">
        <v>124</v>
      </c>
      <c r="C376" s="38">
        <v>9</v>
      </c>
      <c r="D376" s="99">
        <v>11.3</v>
      </c>
      <c r="E376" s="99">
        <v>10</v>
      </c>
      <c r="F376" s="99">
        <v>11.25</v>
      </c>
      <c r="G376" s="99">
        <v>10.5</v>
      </c>
      <c r="H376" s="99">
        <v>10</v>
      </c>
      <c r="I376" s="99">
        <v>11.25</v>
      </c>
      <c r="J376" s="99">
        <v>7.5</v>
      </c>
      <c r="K376" s="99">
        <v>6</v>
      </c>
      <c r="L376" s="99">
        <v>8.5</v>
      </c>
      <c r="M376" s="99">
        <v>6.3</v>
      </c>
      <c r="N376" s="133">
        <f t="shared" si="37"/>
        <v>9.26</v>
      </c>
      <c r="O376" s="100"/>
    </row>
    <row r="377" spans="2:15">
      <c r="B377" s="113" t="s">
        <v>125</v>
      </c>
      <c r="C377" s="38">
        <v>20</v>
      </c>
      <c r="D377" s="99">
        <v>2.5000000000000001E-2</v>
      </c>
      <c r="E377" s="99">
        <v>0.2</v>
      </c>
      <c r="F377" s="99">
        <v>2.8</v>
      </c>
      <c r="G377" s="99">
        <v>0</v>
      </c>
      <c r="H377" s="99">
        <v>0</v>
      </c>
      <c r="I377" s="99">
        <v>0</v>
      </c>
      <c r="J377" s="99">
        <v>0</v>
      </c>
      <c r="K377" s="99">
        <v>2.5000000000000001E-2</v>
      </c>
      <c r="L377" s="99">
        <v>2.8</v>
      </c>
      <c r="M377" s="135">
        <v>2.5000000000000001E-2</v>
      </c>
      <c r="N377" s="133">
        <v>24</v>
      </c>
      <c r="O377" s="100"/>
    </row>
    <row r="378" spans="2:15">
      <c r="B378" s="113" t="s">
        <v>126</v>
      </c>
      <c r="C378" s="38">
        <v>3.5</v>
      </c>
      <c r="D378" s="99">
        <v>3.5</v>
      </c>
      <c r="E378" s="99">
        <v>3.5</v>
      </c>
      <c r="F378" s="99">
        <v>3.5</v>
      </c>
      <c r="G378" s="99">
        <v>3.5</v>
      </c>
      <c r="H378" s="99">
        <v>3.5</v>
      </c>
      <c r="I378" s="99">
        <v>3.5</v>
      </c>
      <c r="J378" s="99">
        <v>3.5</v>
      </c>
      <c r="K378" s="99">
        <v>3.5</v>
      </c>
      <c r="L378" s="99">
        <v>3.5</v>
      </c>
      <c r="M378" s="99">
        <v>3.5</v>
      </c>
      <c r="N378" s="133">
        <f>SUM(D378:M378)/10</f>
        <v>3.5</v>
      </c>
      <c r="O378" s="100"/>
    </row>
  </sheetData>
  <mergeCells count="191">
    <mergeCell ref="K356:K357"/>
    <mergeCell ref="L356:L357"/>
    <mergeCell ref="M356:M357"/>
    <mergeCell ref="N356:N357"/>
    <mergeCell ref="O356:O357"/>
    <mergeCell ref="B353:O353"/>
    <mergeCell ref="B354:B355"/>
    <mergeCell ref="D354:O355"/>
    <mergeCell ref="D356:D357"/>
    <mergeCell ref="E356:E357"/>
    <mergeCell ref="F356:F357"/>
    <mergeCell ref="G356:G357"/>
    <mergeCell ref="H356:H357"/>
    <mergeCell ref="I356:I357"/>
    <mergeCell ref="J356:J357"/>
    <mergeCell ref="L255:O255"/>
    <mergeCell ref="A287:O287"/>
    <mergeCell ref="M299:M300"/>
    <mergeCell ref="N299:N300"/>
    <mergeCell ref="L299:L300"/>
    <mergeCell ref="A222:A223"/>
    <mergeCell ref="B290:O290"/>
    <mergeCell ref="B297:O297"/>
    <mergeCell ref="B230:O230"/>
    <mergeCell ref="B242:O242"/>
    <mergeCell ref="B257:O257"/>
    <mergeCell ref="B263:O263"/>
    <mergeCell ref="B276:O276"/>
    <mergeCell ref="G255:G256"/>
    <mergeCell ref="H255:K255"/>
    <mergeCell ref="C255:C256"/>
    <mergeCell ref="B224:O224"/>
    <mergeCell ref="A299:A300"/>
    <mergeCell ref="B299:B300"/>
    <mergeCell ref="C299:C300"/>
    <mergeCell ref="D299:D300"/>
    <mergeCell ref="J299:J300"/>
    <mergeCell ref="K299:K300"/>
    <mergeCell ref="A254:O254"/>
    <mergeCell ref="B192:O192"/>
    <mergeCell ref="B198:O198"/>
    <mergeCell ref="L222:O222"/>
    <mergeCell ref="F200:F201"/>
    <mergeCell ref="G200:G201"/>
    <mergeCell ref="B222:B223"/>
    <mergeCell ref="A189:O189"/>
    <mergeCell ref="A190:A191"/>
    <mergeCell ref="B190:B191"/>
    <mergeCell ref="C190:C191"/>
    <mergeCell ref="G190:G191"/>
    <mergeCell ref="H190:K190"/>
    <mergeCell ref="H200:H201"/>
    <mergeCell ref="D200:D201"/>
    <mergeCell ref="E200:E201"/>
    <mergeCell ref="L190:O190"/>
    <mergeCell ref="J200:J201"/>
    <mergeCell ref="K200:K201"/>
    <mergeCell ref="M200:M201"/>
    <mergeCell ref="N200:N201"/>
    <mergeCell ref="O200:O201"/>
    <mergeCell ref="A200:A201"/>
    <mergeCell ref="L95:O95"/>
    <mergeCell ref="D95:F95"/>
    <mergeCell ref="A319:O319"/>
    <mergeCell ref="B128:O128"/>
    <mergeCell ref="B134:O134"/>
    <mergeCell ref="B147:O147"/>
    <mergeCell ref="B160:N160"/>
    <mergeCell ref="A255:A256"/>
    <mergeCell ref="B255:B256"/>
    <mergeCell ref="A288:A289"/>
    <mergeCell ref="B288:B289"/>
    <mergeCell ref="C288:C289"/>
    <mergeCell ref="G288:G289"/>
    <mergeCell ref="H288:K288"/>
    <mergeCell ref="L288:O288"/>
    <mergeCell ref="D288:F288"/>
    <mergeCell ref="C222:C223"/>
    <mergeCell ref="G222:G223"/>
    <mergeCell ref="H222:K222"/>
    <mergeCell ref="D222:F222"/>
    <mergeCell ref="D190:F190"/>
    <mergeCell ref="B200:B201"/>
    <mergeCell ref="I200:I201"/>
    <mergeCell ref="A221:O221"/>
    <mergeCell ref="U236:Y236"/>
    <mergeCell ref="U267:Y267"/>
    <mergeCell ref="U292:Y292"/>
    <mergeCell ref="A32:A33"/>
    <mergeCell ref="B32:B33"/>
    <mergeCell ref="C32:C33"/>
    <mergeCell ref="G32:G33"/>
    <mergeCell ref="H32:K32"/>
    <mergeCell ref="C63:C64"/>
    <mergeCell ref="U134:Y134"/>
    <mergeCell ref="U209:Y209"/>
    <mergeCell ref="U60:Y60"/>
    <mergeCell ref="U75:Y75"/>
    <mergeCell ref="U89:Y89"/>
    <mergeCell ref="U103:Y103"/>
    <mergeCell ref="U116:Y116"/>
    <mergeCell ref="G63:G64"/>
    <mergeCell ref="D32:F32"/>
    <mergeCell ref="B52:O52"/>
    <mergeCell ref="U145:Y145"/>
    <mergeCell ref="U164:Y164"/>
    <mergeCell ref="A126:A127"/>
    <mergeCell ref="B126:B127"/>
    <mergeCell ref="C126:C127"/>
    <mergeCell ref="U177:Y177"/>
    <mergeCell ref="L63:O63"/>
    <mergeCell ref="D63:F63"/>
    <mergeCell ref="B97:O97"/>
    <mergeCell ref="B103:O103"/>
    <mergeCell ref="B11:O11"/>
    <mergeCell ref="U30:Y30"/>
    <mergeCell ref="U43:Y43"/>
    <mergeCell ref="L32:O32"/>
    <mergeCell ref="B34:O34"/>
    <mergeCell ref="B39:O39"/>
    <mergeCell ref="A94:O94"/>
    <mergeCell ref="A125:O125"/>
    <mergeCell ref="B65:O65"/>
    <mergeCell ref="B71:O71"/>
    <mergeCell ref="B84:O84"/>
    <mergeCell ref="G126:G127"/>
    <mergeCell ref="H126:K126"/>
    <mergeCell ref="L126:O126"/>
    <mergeCell ref="D126:F126"/>
    <mergeCell ref="A157:O157"/>
    <mergeCell ref="A95:A96"/>
    <mergeCell ref="B95:B96"/>
    <mergeCell ref="C95:C96"/>
    <mergeCell ref="T8:W9"/>
    <mergeCell ref="X8:AA9"/>
    <mergeCell ref="AB8:AB9"/>
    <mergeCell ref="S5:AB5"/>
    <mergeCell ref="S7:AB7"/>
    <mergeCell ref="B5:O5"/>
    <mergeCell ref="S8:S9"/>
    <mergeCell ref="H63:K63"/>
    <mergeCell ref="B63:B64"/>
    <mergeCell ref="A62:O62"/>
    <mergeCell ref="D323:D324"/>
    <mergeCell ref="B3:B4"/>
    <mergeCell ref="C3:C4"/>
    <mergeCell ref="G3:G4"/>
    <mergeCell ref="H3:K3"/>
    <mergeCell ref="L3:O3"/>
    <mergeCell ref="D3:F3"/>
    <mergeCell ref="A1:O1"/>
    <mergeCell ref="A2:O2"/>
    <mergeCell ref="A31:O31"/>
    <mergeCell ref="A3:A4"/>
    <mergeCell ref="A63:A64"/>
    <mergeCell ref="G95:G96"/>
    <mergeCell ref="H95:K95"/>
    <mergeCell ref="A158:A159"/>
    <mergeCell ref="B158:B159"/>
    <mergeCell ref="C158:C159"/>
    <mergeCell ref="G158:G159"/>
    <mergeCell ref="H158:K158"/>
    <mergeCell ref="B165:O165"/>
    <mergeCell ref="L158:O158"/>
    <mergeCell ref="D158:F158"/>
    <mergeCell ref="B178:O178"/>
    <mergeCell ref="B116:N116"/>
    <mergeCell ref="E323:E324"/>
    <mergeCell ref="C200:C201"/>
    <mergeCell ref="E299:E300"/>
    <mergeCell ref="L200:L201"/>
    <mergeCell ref="D255:F255"/>
    <mergeCell ref="B212:O212"/>
    <mergeCell ref="F323:F324"/>
    <mergeCell ref="M323:M324"/>
    <mergeCell ref="N323:N324"/>
    <mergeCell ref="O323:O324"/>
    <mergeCell ref="G323:G324"/>
    <mergeCell ref="O299:O300"/>
    <mergeCell ref="F299:F300"/>
    <mergeCell ref="G299:G300"/>
    <mergeCell ref="H299:H300"/>
    <mergeCell ref="I299:I300"/>
    <mergeCell ref="H323:H324"/>
    <mergeCell ref="I323:I324"/>
    <mergeCell ref="J323:J324"/>
    <mergeCell ref="K323:K324"/>
    <mergeCell ref="L323:L324"/>
    <mergeCell ref="B320:O320"/>
    <mergeCell ref="B321:B322"/>
    <mergeCell ref="D321:O322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3"/>
  <sheetViews>
    <sheetView view="pageLayout" workbookViewId="0">
      <selection activeCell="A3" sqref="A3:O4"/>
    </sheetView>
  </sheetViews>
  <sheetFormatPr defaultRowHeight="1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/>
    <row r="2" spans="1:15" s="25" customFormat="1"/>
    <row r="3" spans="1:15" s="25" customFormat="1" ht="31.5" customHeight="1">
      <c r="A3" s="204" t="s">
        <v>65</v>
      </c>
      <c r="B3" s="205" t="s">
        <v>66</v>
      </c>
      <c r="C3" s="205" t="s">
        <v>67</v>
      </c>
      <c r="D3" s="204" t="s">
        <v>46</v>
      </c>
      <c r="E3" s="204"/>
      <c r="F3" s="204"/>
      <c r="G3" s="205" t="s">
        <v>72</v>
      </c>
      <c r="H3" s="204" t="s">
        <v>68</v>
      </c>
      <c r="I3" s="204"/>
      <c r="J3" s="204"/>
      <c r="K3" s="204"/>
      <c r="L3" s="204" t="s">
        <v>69</v>
      </c>
      <c r="M3" s="204"/>
      <c r="N3" s="204"/>
      <c r="O3" s="204"/>
    </row>
    <row r="4" spans="1:15" s="25" customFormat="1" ht="15.75">
      <c r="A4" s="204"/>
      <c r="B4" s="205"/>
      <c r="C4" s="205"/>
      <c r="D4" s="26" t="s">
        <v>47</v>
      </c>
      <c r="E4" s="26" t="s">
        <v>48</v>
      </c>
      <c r="F4" s="26" t="s">
        <v>49</v>
      </c>
      <c r="G4" s="205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P1"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0"/>
  <sheetViews>
    <sheetView showGridLines="0" topLeftCell="A4" workbookViewId="0">
      <selection activeCell="F8" sqref="F8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6" t="s">
        <v>53</v>
      </c>
      <c r="C1" s="16"/>
      <c r="D1" s="20"/>
      <c r="E1" s="20"/>
      <c r="F1" s="20"/>
    </row>
    <row r="2" spans="2:6">
      <c r="B2" s="16" t="s">
        <v>54</v>
      </c>
      <c r="C2" s="16"/>
      <c r="D2" s="20"/>
      <c r="E2" s="20"/>
      <c r="F2" s="20"/>
    </row>
    <row r="3" spans="2:6">
      <c r="B3" s="17"/>
      <c r="C3" s="17"/>
      <c r="D3" s="21"/>
      <c r="E3" s="21"/>
      <c r="F3" s="21"/>
    </row>
    <row r="4" spans="2:6" ht="60">
      <c r="B4" s="17" t="s">
        <v>55</v>
      </c>
      <c r="C4" s="17"/>
      <c r="D4" s="21"/>
      <c r="E4" s="21"/>
      <c r="F4" s="21"/>
    </row>
    <row r="5" spans="2:6">
      <c r="B5" s="17"/>
      <c r="C5" s="17"/>
      <c r="D5" s="21"/>
      <c r="E5" s="21"/>
      <c r="F5" s="21"/>
    </row>
    <row r="6" spans="2:6" ht="30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>
      <c r="B7" s="17"/>
      <c r="C7" s="17"/>
      <c r="D7" s="21"/>
      <c r="E7" s="21"/>
      <c r="F7" s="21"/>
    </row>
    <row r="8" spans="2:6" ht="60.75" thickBot="1">
      <c r="B8" s="18" t="s">
        <v>59</v>
      </c>
      <c r="C8" s="19"/>
      <c r="D8" s="22"/>
      <c r="E8" s="22">
        <v>9</v>
      </c>
      <c r="F8" s="23" t="s">
        <v>60</v>
      </c>
    </row>
    <row r="9" spans="2:6">
      <c r="B9" s="17"/>
      <c r="C9" s="17"/>
      <c r="D9" s="21"/>
      <c r="E9" s="21"/>
      <c r="F9" s="21"/>
    </row>
    <row r="10" spans="2:6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ТИТУЛЬНИК</vt:lpstr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2021-05-20T15:16:07Z</dcterms:modified>
</cp:coreProperties>
</file>